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M:\Kiwifruit\ID2\2D6B381D-97B4-4829-8C63-0AE6917AAA3B\0\7000-7999\7291\L\L\2023-24 CM GUIDELINES &amp; FRPs (ID 7291)\"/>
    </mc:Choice>
  </mc:AlternateContent>
  <xr:revisionPtr revIDLastSave="0" documentId="13_ncr:1_{DA49D6E0-3F9E-446F-AA3B-E04A7F023DA6}" xr6:coauthVersionLast="47" xr6:coauthVersionMax="47" xr10:uidLastSave="{00000000-0000-0000-0000-000000000000}"/>
  <bookViews>
    <workbookView xWindow="1875" yWindow="945" windowWidth="25740" windowHeight="13545" activeTab="4" xr2:uid="{00000000-000D-0000-FFFF-FFFF00000000}"/>
  </bookViews>
  <sheets>
    <sheet name="Hayward" sheetId="1" r:id="rId1"/>
    <sheet name="Hayward Organic" sheetId="4" r:id="rId2"/>
    <sheet name="Gold" sheetId="3" r:id="rId3"/>
    <sheet name="Gold Organic" sheetId="2" r:id="rId4"/>
    <sheet name="Third Party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45" i="5" l="1"/>
  <c r="M44" i="5"/>
  <c r="M43" i="5"/>
  <c r="M42" i="5"/>
  <c r="M41" i="5"/>
  <c r="M40" i="5"/>
  <c r="M39" i="5"/>
  <c r="G39" i="5"/>
  <c r="M38" i="5"/>
  <c r="M37" i="5"/>
  <c r="H37" i="5"/>
  <c r="M36" i="5"/>
  <c r="M35" i="5"/>
  <c r="M34" i="5"/>
  <c r="M33" i="5"/>
  <c r="M32" i="5"/>
  <c r="M31" i="5"/>
  <c r="M30" i="5"/>
  <c r="M29" i="5"/>
  <c r="M28" i="5"/>
  <c r="M27" i="5"/>
  <c r="M26" i="5"/>
  <c r="M25" i="5"/>
  <c r="M24" i="5"/>
  <c r="M23" i="5"/>
  <c r="M22" i="5"/>
  <c r="G22" i="5"/>
  <c r="M21" i="5"/>
  <c r="F21" i="5"/>
  <c r="M20" i="5"/>
  <c r="M19" i="5"/>
  <c r="M18" i="5"/>
  <c r="E18" i="5"/>
  <c r="Q17" i="5"/>
  <c r="H36" i="5" s="1"/>
  <c r="P17" i="5"/>
  <c r="E7" i="5" s="1"/>
  <c r="M17" i="5"/>
  <c r="G17" i="5"/>
  <c r="M16" i="5"/>
  <c r="G16" i="5"/>
  <c r="M15" i="5"/>
  <c r="G15" i="5"/>
  <c r="M14" i="5"/>
  <c r="G14" i="5"/>
  <c r="G18" i="5" s="1"/>
  <c r="M13" i="5"/>
  <c r="M12" i="5"/>
  <c r="M11" i="5"/>
  <c r="M10" i="5"/>
  <c r="G10" i="5"/>
  <c r="F10" i="5"/>
  <c r="H10" i="5" s="1"/>
  <c r="M9" i="5"/>
  <c r="G9" i="5"/>
  <c r="M8" i="5"/>
  <c r="G8" i="5"/>
  <c r="M7" i="5"/>
  <c r="M6" i="5"/>
  <c r="F6" i="5"/>
  <c r="E6" i="5"/>
  <c r="F15" i="5" l="1"/>
  <c r="H15" i="5" s="1"/>
  <c r="H29" i="5"/>
  <c r="H39" i="5" s="1"/>
  <c r="E21" i="5"/>
  <c r="G21" i="5" s="1"/>
  <c r="F9" i="5"/>
  <c r="H9" i="5" s="1"/>
  <c r="F16" i="5"/>
  <c r="H16" i="5" s="1"/>
  <c r="F7" i="5"/>
  <c r="G7" i="5"/>
  <c r="G12" i="5" s="1"/>
  <c r="E12" i="5"/>
  <c r="E20" i="5" s="1"/>
  <c r="F20" i="5" s="1"/>
  <c r="H20" i="5" s="1"/>
  <c r="F8" i="5"/>
  <c r="H8" i="5" s="1"/>
  <c r="F14" i="5"/>
  <c r="F17" i="5"/>
  <c r="H17" i="5" s="1"/>
  <c r="F22" i="5"/>
  <c r="H22" i="5" s="1"/>
  <c r="H31" i="5"/>
  <c r="H33" i="5"/>
  <c r="H35" i="5"/>
  <c r="M45" i="5"/>
  <c r="L45" i="5" s="1"/>
  <c r="H7" i="5"/>
  <c r="H21" i="5"/>
  <c r="H30" i="5"/>
  <c r="H32" i="5"/>
  <c r="H34" i="5"/>
  <c r="G20" i="5" l="1"/>
  <c r="G23" i="5"/>
  <c r="G25" i="5" s="1"/>
  <c r="F12" i="5"/>
  <c r="H12" i="5"/>
  <c r="E23" i="5"/>
  <c r="F18" i="5"/>
  <c r="F23" i="5" s="1"/>
  <c r="H14" i="5"/>
  <c r="H18" i="5" s="1"/>
  <c r="G26" i="5"/>
  <c r="G27" i="5"/>
  <c r="G40" i="5" s="1"/>
  <c r="H23" i="5" l="1"/>
  <c r="H25" i="5" s="1"/>
  <c r="H26" i="5" s="1"/>
  <c r="H27" i="5" s="1"/>
  <c r="H40" i="5" s="1"/>
  <c r="K45" i="4" l="1"/>
  <c r="M44" i="4"/>
  <c r="M43" i="4"/>
  <c r="M42" i="4"/>
  <c r="M41" i="4"/>
  <c r="M40" i="4"/>
  <c r="M39" i="4"/>
  <c r="M38" i="4"/>
  <c r="M37" i="4"/>
  <c r="M36" i="4"/>
  <c r="M35" i="4"/>
  <c r="M34" i="4"/>
  <c r="M33" i="4"/>
  <c r="M32" i="4"/>
  <c r="M31" i="4"/>
  <c r="M30" i="4"/>
  <c r="M29" i="4"/>
  <c r="M28" i="4"/>
  <c r="M27" i="4"/>
  <c r="M26" i="4"/>
  <c r="M25" i="4"/>
  <c r="M24" i="4"/>
  <c r="M23" i="4"/>
  <c r="M22" i="4"/>
  <c r="G22" i="4"/>
  <c r="M21" i="4"/>
  <c r="F21" i="4"/>
  <c r="H21" i="4" s="1"/>
  <c r="M20" i="4"/>
  <c r="M19" i="4"/>
  <c r="M18" i="4"/>
  <c r="E18" i="4"/>
  <c r="Q17" i="4"/>
  <c r="P17" i="4" s="1"/>
  <c r="E7" i="4" s="1"/>
  <c r="M17" i="4"/>
  <c r="G17" i="4"/>
  <c r="M16" i="4"/>
  <c r="G16" i="4"/>
  <c r="M15" i="4"/>
  <c r="G15" i="4"/>
  <c r="M14" i="4"/>
  <c r="G14" i="4"/>
  <c r="M13" i="4"/>
  <c r="M12" i="4"/>
  <c r="M11" i="4"/>
  <c r="M10" i="4"/>
  <c r="G10" i="4"/>
  <c r="M9" i="4"/>
  <c r="G9" i="4"/>
  <c r="F9" i="4"/>
  <c r="H9" i="4" s="1"/>
  <c r="M8" i="4"/>
  <c r="G8" i="4"/>
  <c r="M7" i="4"/>
  <c r="M6" i="4"/>
  <c r="F6" i="4"/>
  <c r="E6" i="4"/>
  <c r="K45" i="3"/>
  <c r="M44" i="3"/>
  <c r="M43" i="3"/>
  <c r="M42" i="3"/>
  <c r="M41" i="3"/>
  <c r="M40" i="3"/>
  <c r="M39" i="3"/>
  <c r="M38" i="3"/>
  <c r="M37" i="3"/>
  <c r="M36" i="3"/>
  <c r="M35" i="3"/>
  <c r="M34" i="3"/>
  <c r="M33" i="3"/>
  <c r="M32" i="3"/>
  <c r="M31" i="3"/>
  <c r="M30" i="3"/>
  <c r="M29" i="3"/>
  <c r="M28" i="3"/>
  <c r="M27" i="3"/>
  <c r="M26" i="3"/>
  <c r="M25" i="3"/>
  <c r="M24" i="3"/>
  <c r="M23" i="3"/>
  <c r="M22" i="3"/>
  <c r="G22" i="3"/>
  <c r="M21" i="3"/>
  <c r="F21" i="3"/>
  <c r="H21" i="3" s="1"/>
  <c r="M20" i="3"/>
  <c r="M19" i="3"/>
  <c r="M18" i="3"/>
  <c r="E18" i="3"/>
  <c r="Q17" i="3"/>
  <c r="P17" i="3" s="1"/>
  <c r="E7" i="3" s="1"/>
  <c r="M17" i="3"/>
  <c r="G17" i="3"/>
  <c r="M16" i="3"/>
  <c r="G16" i="3"/>
  <c r="M15" i="3"/>
  <c r="G15" i="3"/>
  <c r="M14" i="3"/>
  <c r="G14" i="3"/>
  <c r="M13" i="3"/>
  <c r="M12" i="3"/>
  <c r="M11" i="3"/>
  <c r="M10" i="3"/>
  <c r="G10" i="3"/>
  <c r="M9" i="3"/>
  <c r="G9" i="3"/>
  <c r="M8" i="3"/>
  <c r="G8" i="3"/>
  <c r="M7" i="3"/>
  <c r="M6" i="3"/>
  <c r="F6" i="3"/>
  <c r="E6" i="3"/>
  <c r="K45" i="2"/>
  <c r="M44" i="2"/>
  <c r="M43" i="2"/>
  <c r="M42" i="2"/>
  <c r="M41" i="2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G22" i="2"/>
  <c r="M21" i="2"/>
  <c r="F21" i="2"/>
  <c r="H21" i="2" s="1"/>
  <c r="M20" i="2"/>
  <c r="M19" i="2"/>
  <c r="M18" i="2"/>
  <c r="E18" i="2"/>
  <c r="Q17" i="2"/>
  <c r="P17" i="2" s="1"/>
  <c r="E7" i="2" s="1"/>
  <c r="M17" i="2"/>
  <c r="G17" i="2"/>
  <c r="M16" i="2"/>
  <c r="G16" i="2"/>
  <c r="M15" i="2"/>
  <c r="G15" i="2"/>
  <c r="M14" i="2"/>
  <c r="G14" i="2"/>
  <c r="M13" i="2"/>
  <c r="M12" i="2"/>
  <c r="M11" i="2"/>
  <c r="M10" i="2"/>
  <c r="G10" i="2"/>
  <c r="M9" i="2"/>
  <c r="G9" i="2"/>
  <c r="M8" i="2"/>
  <c r="G8" i="2"/>
  <c r="M7" i="2"/>
  <c r="M6" i="2"/>
  <c r="F6" i="2"/>
  <c r="E6" i="2"/>
  <c r="F10" i="2" l="1"/>
  <c r="H10" i="2" s="1"/>
  <c r="F9" i="3"/>
  <c r="H9" i="3" s="1"/>
  <c r="G18" i="2"/>
  <c r="G18" i="4"/>
  <c r="F8" i="4"/>
  <c r="H8" i="4" s="1"/>
  <c r="F9" i="2"/>
  <c r="H9" i="2" s="1"/>
  <c r="F8" i="2"/>
  <c r="H8" i="2" s="1"/>
  <c r="F8" i="3"/>
  <c r="H8" i="3" s="1"/>
  <c r="G18" i="3"/>
  <c r="F10" i="4"/>
  <c r="H10" i="4" s="1"/>
  <c r="F22" i="2"/>
  <c r="H22" i="2" s="1"/>
  <c r="F10" i="3"/>
  <c r="H10" i="3" s="1"/>
  <c r="M45" i="4"/>
  <c r="L45" i="4" s="1"/>
  <c r="M45" i="2"/>
  <c r="L45" i="2" s="1"/>
  <c r="M45" i="3"/>
  <c r="L45" i="3" s="1"/>
  <c r="E12" i="4"/>
  <c r="G7" i="4"/>
  <c r="G12" i="4" s="1"/>
  <c r="F7" i="4"/>
  <c r="F22" i="4"/>
  <c r="H22" i="4" s="1"/>
  <c r="E21" i="4"/>
  <c r="G21" i="4" s="1"/>
  <c r="B6" i="4"/>
  <c r="F14" i="4"/>
  <c r="F15" i="4"/>
  <c r="H15" i="4" s="1"/>
  <c r="F16" i="4"/>
  <c r="H16" i="4" s="1"/>
  <c r="F17" i="4"/>
  <c r="H17" i="4" s="1"/>
  <c r="E12" i="3"/>
  <c r="F7" i="3"/>
  <c r="G7" i="3"/>
  <c r="G12" i="3" s="1"/>
  <c r="F22" i="3"/>
  <c r="H22" i="3" s="1"/>
  <c r="E21" i="3"/>
  <c r="G21" i="3" s="1"/>
  <c r="B6" i="3"/>
  <c r="F14" i="3"/>
  <c r="F15" i="3"/>
  <c r="H15" i="3" s="1"/>
  <c r="F16" i="3"/>
  <c r="H16" i="3" s="1"/>
  <c r="F17" i="3"/>
  <c r="H17" i="3" s="1"/>
  <c r="E12" i="2"/>
  <c r="F7" i="2"/>
  <c r="G7" i="2"/>
  <c r="G12" i="2" s="1"/>
  <c r="E21" i="2"/>
  <c r="G21" i="2" s="1"/>
  <c r="B6" i="2"/>
  <c r="F14" i="2"/>
  <c r="F15" i="2"/>
  <c r="H15" i="2" s="1"/>
  <c r="F16" i="2"/>
  <c r="H16" i="2" s="1"/>
  <c r="F17" i="2"/>
  <c r="H17" i="2" s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G22" i="1"/>
  <c r="M21" i="1"/>
  <c r="F21" i="1"/>
  <c r="H21" i="1" s="1"/>
  <c r="M20" i="1"/>
  <c r="M19" i="1"/>
  <c r="M18" i="1"/>
  <c r="M17" i="1"/>
  <c r="M16" i="1"/>
  <c r="M15" i="1"/>
  <c r="G15" i="1"/>
  <c r="M14" i="1"/>
  <c r="M13" i="1"/>
  <c r="M12" i="1"/>
  <c r="M11" i="1"/>
  <c r="M10" i="1"/>
  <c r="M9" i="1"/>
  <c r="G9" i="1"/>
  <c r="M8" i="1"/>
  <c r="G8" i="1"/>
  <c r="M7" i="1"/>
  <c r="M6" i="1"/>
  <c r="F6" i="1"/>
  <c r="E6" i="1"/>
  <c r="F18" i="4" l="1"/>
  <c r="H14" i="4"/>
  <c r="H18" i="4" s="1"/>
  <c r="F12" i="4"/>
  <c r="H7" i="4"/>
  <c r="H12" i="4" s="1"/>
  <c r="E20" i="4"/>
  <c r="E23" i="4"/>
  <c r="F18" i="3"/>
  <c r="H14" i="3"/>
  <c r="H18" i="3" s="1"/>
  <c r="F12" i="3"/>
  <c r="H7" i="3"/>
  <c r="H12" i="3" s="1"/>
  <c r="E20" i="3"/>
  <c r="E23" i="3" s="1"/>
  <c r="F18" i="2"/>
  <c r="H14" i="2"/>
  <c r="H18" i="2" s="1"/>
  <c r="F12" i="2"/>
  <c r="H7" i="2"/>
  <c r="H12" i="2" s="1"/>
  <c r="E20" i="2"/>
  <c r="Q17" i="1"/>
  <c r="K45" i="1"/>
  <c r="M45" i="1"/>
  <c r="F20" i="4" l="1"/>
  <c r="H20" i="4" s="1"/>
  <c r="H23" i="4" s="1"/>
  <c r="H25" i="4" s="1"/>
  <c r="G20" i="4"/>
  <c r="G23" i="4" s="1"/>
  <c r="G25" i="4" s="1"/>
  <c r="G20" i="3"/>
  <c r="G23" i="3" s="1"/>
  <c r="G25" i="3" s="1"/>
  <c r="F20" i="3"/>
  <c r="H20" i="3" s="1"/>
  <c r="H23" i="3" s="1"/>
  <c r="H25" i="3" s="1"/>
  <c r="F20" i="2"/>
  <c r="H20" i="2" s="1"/>
  <c r="H23" i="2" s="1"/>
  <c r="H25" i="2" s="1"/>
  <c r="G20" i="2"/>
  <c r="G23" i="2" s="1"/>
  <c r="G25" i="2" s="1"/>
  <c r="E23" i="2"/>
  <c r="E21" i="1"/>
  <c r="G21" i="1" s="1"/>
  <c r="P17" i="1"/>
  <c r="E7" i="1" s="1"/>
  <c r="F15" i="1"/>
  <c r="H15" i="1" s="1"/>
  <c r="F22" i="1"/>
  <c r="H22" i="1" s="1"/>
  <c r="F9" i="1"/>
  <c r="H9" i="1" s="1"/>
  <c r="F8" i="1"/>
  <c r="H8" i="1" s="1"/>
  <c r="B6" i="1"/>
  <c r="L45" i="1"/>
  <c r="H26" i="4" l="1"/>
  <c r="H27" i="4"/>
  <c r="G26" i="4"/>
  <c r="G27" i="4" s="1"/>
  <c r="F23" i="4"/>
  <c r="H26" i="3"/>
  <c r="H27" i="3" s="1"/>
  <c r="G26" i="3"/>
  <c r="G27" i="3" s="1"/>
  <c r="F23" i="3"/>
  <c r="H26" i="2"/>
  <c r="H27" i="2" s="1"/>
  <c r="F23" i="2"/>
  <c r="G26" i="2"/>
  <c r="G27" i="2" s="1"/>
  <c r="G17" i="1"/>
  <c r="F17" i="1"/>
  <c r="H17" i="1" s="1"/>
  <c r="G10" i="1"/>
  <c r="F10" i="1"/>
  <c r="H10" i="1" s="1"/>
  <c r="F16" i="1"/>
  <c r="H16" i="1" s="1"/>
  <c r="G16" i="1"/>
  <c r="G14" i="1"/>
  <c r="F14" i="1"/>
  <c r="E18" i="1"/>
  <c r="E12" i="1"/>
  <c r="G7" i="1"/>
  <c r="F7" i="1"/>
  <c r="G12" i="1" l="1"/>
  <c r="E20" i="1"/>
  <c r="H7" i="1"/>
  <c r="H12" i="1" s="1"/>
  <c r="F12" i="1"/>
  <c r="F18" i="1"/>
  <c r="H14" i="1"/>
  <c r="H18" i="1" s="1"/>
  <c r="G18" i="1"/>
  <c r="G20" i="1" l="1"/>
  <c r="G23" i="1" s="1"/>
  <c r="G25" i="1" s="1"/>
  <c r="F20" i="1"/>
  <c r="H20" i="1" s="1"/>
  <c r="H23" i="1" s="1"/>
  <c r="H25" i="1" s="1"/>
  <c r="E23" i="1"/>
  <c r="F23" i="1" l="1"/>
  <c r="G26" i="1"/>
  <c r="G27" i="1" s="1"/>
  <c r="H26" i="1"/>
  <c r="H27" i="1" s="1"/>
</calcChain>
</file>

<file path=xl/sharedStrings.xml><?xml version="1.0" encoding="utf-8"?>
<sst xmlns="http://schemas.openxmlformats.org/spreadsheetml/2006/main" count="244" uniqueCount="61">
  <si>
    <t>Fruit Return Proposal</t>
  </si>
  <si>
    <t>Applicant:</t>
  </si>
  <si>
    <t>FINANCIAL RETURNS &amp; COSTS:</t>
  </si>
  <si>
    <t>SALES &amp; SHIPPING PLAN :</t>
  </si>
  <si>
    <t>SIZE BREAKDOWN:</t>
  </si>
  <si>
    <t>Variety:</t>
  </si>
  <si>
    <t>HW1CK</t>
  </si>
  <si>
    <t>(per Tray equivalent)</t>
  </si>
  <si>
    <t>(Market Currency)</t>
  </si>
  <si>
    <t>ISO Week</t>
  </si>
  <si>
    <t>Volume / week</t>
  </si>
  <si>
    <t>Price / TE (wtg Avg)</t>
  </si>
  <si>
    <t xml:space="preserve">Weekly sales value </t>
  </si>
  <si>
    <t>Size</t>
  </si>
  <si>
    <t>Price(Net Sale)</t>
  </si>
  <si>
    <t>Volume</t>
  </si>
  <si>
    <t>TE Total Volume:</t>
  </si>
  <si>
    <t>NZD</t>
  </si>
  <si>
    <t>NZD per TE</t>
  </si>
  <si>
    <t>Market:</t>
  </si>
  <si>
    <t>SALES</t>
  </si>
  <si>
    <t>Currency:</t>
  </si>
  <si>
    <t>EUR</t>
  </si>
  <si>
    <t>Rebates / discounts</t>
  </si>
  <si>
    <t>Exchange Rate:</t>
  </si>
  <si>
    <t>Quality Claims - Rots</t>
  </si>
  <si>
    <t>CM Commission</t>
  </si>
  <si>
    <t>Quality Claims - Softs &amp; others</t>
  </si>
  <si>
    <t>Promotion in USD/ TE</t>
  </si>
  <si>
    <t>Net Sales (market currency)</t>
  </si>
  <si>
    <t>Freight (Ocean)</t>
  </si>
  <si>
    <t>Vessel Discharge</t>
  </si>
  <si>
    <t>Duty &amp; Customs</t>
  </si>
  <si>
    <t>Other Direct Costs</t>
  </si>
  <si>
    <t>Total</t>
  </si>
  <si>
    <t>TOTAL DIRECT COSTS</t>
  </si>
  <si>
    <t>less other market based costs</t>
  </si>
  <si>
    <t>Agents Commission</t>
  </si>
  <si>
    <t>Promotion</t>
  </si>
  <si>
    <t>Total other market based costs</t>
  </si>
  <si>
    <t>MARKET RETURN (FOB)</t>
  </si>
  <si>
    <t>FOB RETURN (NZD)</t>
  </si>
  <si>
    <t>CM Market Contribution</t>
  </si>
  <si>
    <t>Adj</t>
  </si>
  <si>
    <t>TOTALS</t>
  </si>
  <si>
    <t>Promotion in LC / TE</t>
  </si>
  <si>
    <t>On shore Direct Costs</t>
  </si>
  <si>
    <t>Time costs</t>
  </si>
  <si>
    <t>Onshore fruit loss</t>
  </si>
  <si>
    <t>Base packing and packagin</t>
  </si>
  <si>
    <t>Coolstorage</t>
  </si>
  <si>
    <t>Logistics to wharf</t>
  </si>
  <si>
    <t>Logistics to packhouse</t>
  </si>
  <si>
    <t>Administration</t>
  </si>
  <si>
    <t>Other PVR costs/investment amortisation</t>
  </si>
  <si>
    <t>Subtotal of above</t>
  </si>
  <si>
    <t>OGR</t>
  </si>
  <si>
    <t>GA1CK</t>
  </si>
  <si>
    <t>GA2OB</t>
  </si>
  <si>
    <t>HW1OB</t>
  </si>
  <si>
    <t>Collaborative Marketing Proposal for 2024 Season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</si>
</sst>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_);_(* \(#,##0\);_(* &quot;-&quot;_);_(@_)"/>
    <numFmt numFmtId="165" formatCode="_(&quot;$&quot;* #,##0.00_);_(&quot;$&quot;* \(#,##0.00\);_(&quot;$&quot;* &quot;-&quot;??_);_(@_)"/>
    <numFmt numFmtId="166" formatCode="_-&quot;$&quot;* #,##0_-;\-&quot;$&quot;* #,##0_-;_-&quot;$&quot;* &quot;-&quot;??_-;_-@_-"/>
    <numFmt numFmtId="167" formatCode="_(* #,##0.00_);_(* \(#,##0.00\);_(* &quot;-&quot;??_);_(@_)"/>
    <numFmt numFmtId="168" formatCode="_(* #,##0_);_(* \(#,##0\);_(* &quot;-&quot;??_);_(@_)"/>
    <numFmt numFmtId="169" formatCode="&quot;$&quot;#,##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0" fillId="2" borderId="0" xfId="0" applyFill="1" applyProtection="1">
      <protection locked="0"/>
    </xf>
    <xf numFmtId="3" fontId="0" fillId="2" borderId="0" xfId="0" applyNumberFormat="1" applyFill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165" fontId="0" fillId="2" borderId="15" xfId="2" applyFont="1" applyFill="1" applyBorder="1" applyProtection="1">
      <protection locked="0"/>
    </xf>
    <xf numFmtId="0" fontId="0" fillId="2" borderId="0" xfId="0" applyFill="1" applyAlignment="1" applyProtection="1">
      <alignment horizontal="center"/>
      <protection locked="0"/>
    </xf>
    <xf numFmtId="2" fontId="2" fillId="0" borderId="19" xfId="0" applyNumberFormat="1" applyFont="1" applyBorder="1" applyAlignment="1">
      <alignment horizontal="right"/>
    </xf>
    <xf numFmtId="4" fontId="2" fillId="0" borderId="18" xfId="0" applyNumberFormat="1" applyFont="1" applyBorder="1"/>
    <xf numFmtId="2" fontId="2" fillId="0" borderId="16" xfId="0" applyNumberFormat="1" applyFont="1" applyBorder="1" applyAlignment="1">
      <alignment horizontal="right"/>
    </xf>
    <xf numFmtId="4" fontId="0" fillId="2" borderId="15" xfId="0" applyNumberFormat="1" applyFill="1" applyBorder="1" applyProtection="1">
      <protection locked="0"/>
    </xf>
    <xf numFmtId="2" fontId="0" fillId="0" borderId="19" xfId="0" applyNumberFormat="1" applyBorder="1" applyAlignment="1">
      <alignment horizontal="right"/>
    </xf>
    <xf numFmtId="4" fontId="0" fillId="0" borderId="15" xfId="0" applyNumberFormat="1" applyBorder="1"/>
    <xf numFmtId="2" fontId="0" fillId="0" borderId="16" xfId="0" applyNumberFormat="1" applyBorder="1" applyAlignment="1">
      <alignment horizontal="right"/>
    </xf>
    <xf numFmtId="9" fontId="0" fillId="2" borderId="0" xfId="3" applyFont="1" applyFill="1" applyAlignment="1" applyProtection="1">
      <alignment horizontal="center"/>
      <protection locked="0"/>
    </xf>
    <xf numFmtId="165" fontId="0" fillId="2" borderId="0" xfId="2" applyFont="1" applyFill="1" applyAlignment="1" applyProtection="1">
      <alignment horizontal="center"/>
      <protection locked="0"/>
    </xf>
    <xf numFmtId="4" fontId="2" fillId="0" borderId="15" xfId="0" applyNumberFormat="1" applyFont="1" applyBorder="1"/>
    <xf numFmtId="0" fontId="10" fillId="0" borderId="0" xfId="0" applyFont="1"/>
    <xf numFmtId="4" fontId="11" fillId="0" borderId="15" xfId="0" applyNumberFormat="1" applyFont="1" applyBorder="1"/>
    <xf numFmtId="0" fontId="0" fillId="0" borderId="17" xfId="0" applyBorder="1"/>
    <xf numFmtId="4" fontId="2" fillId="0" borderId="0" xfId="0" applyNumberFormat="1" applyFont="1"/>
    <xf numFmtId="2" fontId="2" fillId="0" borderId="17" xfId="0" applyNumberFormat="1" applyFont="1" applyBorder="1" applyAlignment="1">
      <alignment horizontal="right"/>
    </xf>
    <xf numFmtId="4" fontId="0" fillId="0" borderId="0" xfId="0" applyNumberFormat="1"/>
    <xf numFmtId="2" fontId="0" fillId="0" borderId="17" xfId="0" applyNumberFormat="1" applyBorder="1"/>
    <xf numFmtId="0" fontId="9" fillId="3" borderId="21" xfId="0" applyFont="1" applyFill="1" applyBorder="1"/>
    <xf numFmtId="165" fontId="9" fillId="3" borderId="21" xfId="2" applyFont="1" applyFill="1" applyBorder="1" applyProtection="1"/>
    <xf numFmtId="165" fontId="9" fillId="3" borderId="22" xfId="2" applyFont="1" applyFill="1" applyBorder="1" applyProtection="1"/>
    <xf numFmtId="0" fontId="0" fillId="2" borderId="4" xfId="0" applyFill="1" applyBorder="1" applyAlignment="1" applyProtection="1">
      <alignment horizontal="center"/>
      <protection locked="0"/>
    </xf>
    <xf numFmtId="164" fontId="0" fillId="0" borderId="0" xfId="0" applyNumberFormat="1"/>
    <xf numFmtId="168" fontId="0" fillId="0" borderId="0" xfId="0" applyNumberFormat="1"/>
    <xf numFmtId="2" fontId="0" fillId="2" borderId="0" xfId="0" applyNumberFormat="1" applyFill="1" applyProtection="1">
      <protection locked="0"/>
    </xf>
    <xf numFmtId="164" fontId="0" fillId="2" borderId="15" xfId="0" applyNumberFormat="1" applyFill="1" applyBorder="1" applyProtection="1">
      <protection locked="0"/>
    </xf>
    <xf numFmtId="168" fontId="1" fillId="2" borderId="17" xfId="1" applyNumberFormat="1" applyFont="1" applyFill="1" applyBorder="1" applyProtection="1">
      <protection locked="0"/>
    </xf>
    <xf numFmtId="0" fontId="3" fillId="0" borderId="0" xfId="0" applyFont="1"/>
    <xf numFmtId="0" fontId="4" fillId="0" borderId="0" xfId="0" applyFont="1"/>
    <xf numFmtId="0" fontId="6" fillId="0" borderId="4" xfId="0" applyFont="1" applyBorder="1"/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 wrapText="1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7" fillId="0" borderId="11" xfId="0" applyFont="1" applyBorder="1" applyAlignment="1">
      <alignment horizontal="right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166" fontId="0" fillId="0" borderId="16" xfId="2" applyNumberFormat="1" applyFont="1" applyBorder="1" applyProtection="1"/>
    <xf numFmtId="0" fontId="0" fillId="0" borderId="4" xfId="0" applyBorder="1" applyAlignment="1">
      <alignment horizontal="center"/>
    </xf>
    <xf numFmtId="0" fontId="0" fillId="0" borderId="4" xfId="0" applyBorder="1"/>
    <xf numFmtId="0" fontId="9" fillId="0" borderId="20" xfId="0" applyFont="1" applyBorder="1" applyAlignment="1">
      <alignment horizontal="center"/>
    </xf>
    <xf numFmtId="165" fontId="9" fillId="4" borderId="21" xfId="2" applyFont="1" applyFill="1" applyBorder="1" applyProtection="1"/>
    <xf numFmtId="168" fontId="9" fillId="0" borderId="22" xfId="1" applyNumberFormat="1" applyFont="1" applyBorder="1" applyProtection="1"/>
    <xf numFmtId="167" fontId="0" fillId="0" borderId="0" xfId="0" applyNumberFormat="1"/>
    <xf numFmtId="0" fontId="11" fillId="0" borderId="4" xfId="0" applyFont="1" applyBorder="1"/>
    <xf numFmtId="0" fontId="9" fillId="3" borderId="20" xfId="0" applyFont="1" applyFill="1" applyBorder="1"/>
    <xf numFmtId="0" fontId="0" fillId="0" borderId="0" xfId="0" quotePrefix="1"/>
    <xf numFmtId="164" fontId="9" fillId="0" borderId="21" xfId="0" applyNumberFormat="1" applyFont="1" applyBorder="1"/>
    <xf numFmtId="165" fontId="9" fillId="5" borderId="21" xfId="2" applyFont="1" applyFill="1" applyBorder="1" applyProtection="1"/>
    <xf numFmtId="169" fontId="9" fillId="0" borderId="22" xfId="0" applyNumberFormat="1" applyFont="1" applyBorder="1"/>
    <xf numFmtId="2" fontId="6" fillId="0" borderId="17" xfId="0" applyNumberFormat="1" applyFont="1" applyBorder="1"/>
    <xf numFmtId="4" fontId="0" fillId="0" borderId="15" xfId="0" applyNumberFormat="1" applyBorder="1" applyProtection="1">
      <protection locked="0"/>
    </xf>
    <xf numFmtId="0" fontId="5" fillId="3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7" fillId="0" borderId="5" xfId="0" applyFont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46"/>
  <sheetViews>
    <sheetView showGridLines="0" zoomScale="70" zoomScaleNormal="70" workbookViewId="0">
      <selection activeCell="A3" sqref="A3"/>
    </sheetView>
  </sheetViews>
  <sheetFormatPr defaultRowHeight="15" x14ac:dyDescent="0.25"/>
  <cols>
    <col min="1" max="1" width="24.140625" customWidth="1"/>
    <col min="2" max="2" width="14.85546875" customWidth="1"/>
    <col min="3" max="3" width="3.7109375" customWidth="1"/>
    <col min="4" max="4" width="32.28515625" customWidth="1"/>
    <col min="5" max="8" width="20.85546875" customWidth="1"/>
    <col min="9" max="9" width="3.7109375" customWidth="1"/>
    <col min="10" max="10" width="10.85546875" style="1" customWidth="1"/>
    <col min="11" max="11" width="19" customWidth="1"/>
    <col min="12" max="12" width="21.42578125" customWidth="1"/>
    <col min="13" max="13" width="20.85546875" bestFit="1" customWidth="1"/>
    <col min="14" max="14" width="3.7109375" customWidth="1"/>
    <col min="15" max="15" width="9.7109375" bestFit="1" customWidth="1"/>
    <col min="16" max="16" width="16.5703125" bestFit="1" customWidth="1"/>
    <col min="17" max="17" width="12.28515625" bestFit="1" customWidth="1"/>
    <col min="18" max="19" width="9.7109375" bestFit="1" customWidth="1"/>
    <col min="20" max="20" width="12.7109375" customWidth="1"/>
    <col min="22" max="22" width="4.28515625" customWidth="1"/>
  </cols>
  <sheetData>
    <row r="1" spans="1:17" ht="18.75" x14ac:dyDescent="0.3">
      <c r="A1" s="34" t="s">
        <v>0</v>
      </c>
    </row>
    <row r="2" spans="1:17" ht="15.75" x14ac:dyDescent="0.25">
      <c r="A2" s="35" t="s">
        <v>60</v>
      </c>
      <c r="C2" s="35"/>
    </row>
    <row r="3" spans="1:17" ht="15.75" thickBot="1" x14ac:dyDescent="0.3"/>
    <row r="4" spans="1:17" ht="21.75" thickBot="1" x14ac:dyDescent="0.4">
      <c r="A4" s="2" t="s">
        <v>1</v>
      </c>
      <c r="B4" s="3"/>
      <c r="D4" s="64" t="s">
        <v>2</v>
      </c>
      <c r="E4" s="65"/>
      <c r="F4" s="65"/>
      <c r="G4" s="65"/>
      <c r="H4" s="66"/>
      <c r="J4" s="64" t="s">
        <v>3</v>
      </c>
      <c r="K4" s="65"/>
      <c r="L4" s="65"/>
      <c r="M4" s="66"/>
      <c r="O4" s="64" t="s">
        <v>4</v>
      </c>
      <c r="P4" s="65"/>
      <c r="Q4" s="66"/>
    </row>
    <row r="5" spans="1:17" ht="15.75" x14ac:dyDescent="0.25">
      <c r="A5" s="2" t="s">
        <v>5</v>
      </c>
      <c r="B5" s="7" t="s">
        <v>6</v>
      </c>
      <c r="D5" s="36" t="s">
        <v>7</v>
      </c>
      <c r="E5" s="67" t="s">
        <v>8</v>
      </c>
      <c r="F5" s="67"/>
      <c r="G5" s="37"/>
      <c r="H5" s="38"/>
      <c r="J5" s="39" t="s">
        <v>9</v>
      </c>
      <c r="K5" s="40" t="s">
        <v>10</v>
      </c>
      <c r="L5" s="40" t="s">
        <v>11</v>
      </c>
      <c r="M5" s="41" t="s">
        <v>12</v>
      </c>
      <c r="O5" s="42" t="s">
        <v>13</v>
      </c>
      <c r="P5" s="43" t="s">
        <v>14</v>
      </c>
      <c r="Q5" s="44" t="s">
        <v>15</v>
      </c>
    </row>
    <row r="6" spans="1:17" ht="15.75" x14ac:dyDescent="0.25">
      <c r="A6" s="2" t="s">
        <v>16</v>
      </c>
      <c r="B6" s="4">
        <f>Q17</f>
        <v>0</v>
      </c>
      <c r="D6" s="45"/>
      <c r="E6" s="46" t="str">
        <f>B8</f>
        <v>EUR</v>
      </c>
      <c r="F6" s="47" t="str">
        <f>B8&amp;" per TE"</f>
        <v>EUR per TE</v>
      </c>
      <c r="G6" s="47" t="s">
        <v>17</v>
      </c>
      <c r="H6" s="48" t="s">
        <v>18</v>
      </c>
      <c r="J6" s="5">
        <v>13</v>
      </c>
      <c r="K6" s="32">
        <v>0</v>
      </c>
      <c r="L6" s="6">
        <v>0</v>
      </c>
      <c r="M6" s="49">
        <f t="shared" ref="M6" si="0">SUM(K6*L6)</f>
        <v>0</v>
      </c>
      <c r="O6" s="50">
        <v>16</v>
      </c>
      <c r="P6" s="6">
        <v>0</v>
      </c>
      <c r="Q6" s="33">
        <v>0</v>
      </c>
    </row>
    <row r="7" spans="1:17" x14ac:dyDescent="0.25">
      <c r="A7" s="2" t="s">
        <v>19</v>
      </c>
      <c r="B7" s="7"/>
      <c r="D7" s="51" t="s">
        <v>20</v>
      </c>
      <c r="E7" s="9" t="e">
        <f>P17*Q17</f>
        <v>#DIV/0!</v>
      </c>
      <c r="F7" s="8" t="e">
        <f>E7/$Q$17</f>
        <v>#DIV/0!</v>
      </c>
      <c r="G7" s="9" t="e">
        <f>IF(E7=0,0,E7/B$9)</f>
        <v>#DIV/0!</v>
      </c>
      <c r="H7" s="10" t="e">
        <f>SUM(F7/$B$9)</f>
        <v>#DIV/0!</v>
      </c>
      <c r="J7" s="5">
        <v>14</v>
      </c>
      <c r="K7" s="32">
        <v>0</v>
      </c>
      <c r="L7" s="6">
        <v>0</v>
      </c>
      <c r="M7" s="49">
        <f t="shared" ref="M7:M11" si="1">SUM(K7*L7)</f>
        <v>0</v>
      </c>
      <c r="O7" s="50">
        <v>18</v>
      </c>
      <c r="P7" s="6">
        <v>0</v>
      </c>
      <c r="Q7" s="33">
        <v>0</v>
      </c>
    </row>
    <row r="8" spans="1:17" x14ac:dyDescent="0.25">
      <c r="A8" s="2" t="s">
        <v>21</v>
      </c>
      <c r="B8" s="7" t="s">
        <v>22</v>
      </c>
      <c r="D8" s="51" t="s">
        <v>23</v>
      </c>
      <c r="E8" s="11"/>
      <c r="F8" s="12" t="e">
        <f>E8/$Q$17</f>
        <v>#DIV/0!</v>
      </c>
      <c r="G8" s="13">
        <f t="shared" ref="G8:G10" si="2">IF(E8=0,0,E8/B$9)</f>
        <v>0</v>
      </c>
      <c r="H8" s="14" t="e">
        <f>SUM(F8/$B$9)</f>
        <v>#DIV/0!</v>
      </c>
      <c r="J8" s="5">
        <v>15</v>
      </c>
      <c r="K8" s="32">
        <v>0</v>
      </c>
      <c r="L8" s="6">
        <v>0</v>
      </c>
      <c r="M8" s="49">
        <f t="shared" si="1"/>
        <v>0</v>
      </c>
      <c r="O8" s="50">
        <v>22</v>
      </c>
      <c r="P8" s="6">
        <v>0</v>
      </c>
      <c r="Q8" s="33">
        <v>0</v>
      </c>
    </row>
    <row r="9" spans="1:17" x14ac:dyDescent="0.25">
      <c r="A9" s="2" t="s">
        <v>24</v>
      </c>
      <c r="B9" s="7"/>
      <c r="D9" s="51" t="s">
        <v>25</v>
      </c>
      <c r="E9" s="11"/>
      <c r="F9" s="12" t="e">
        <f t="shared" ref="F9:F10" si="3">E9/$Q$17</f>
        <v>#DIV/0!</v>
      </c>
      <c r="G9" s="13">
        <f t="shared" si="2"/>
        <v>0</v>
      </c>
      <c r="H9" s="14" t="e">
        <f>SUM(F9/$B$9)</f>
        <v>#DIV/0!</v>
      </c>
      <c r="J9" s="5">
        <v>16</v>
      </c>
      <c r="K9" s="32">
        <v>0</v>
      </c>
      <c r="L9" s="6">
        <v>0</v>
      </c>
      <c r="M9" s="49">
        <f t="shared" si="1"/>
        <v>0</v>
      </c>
      <c r="O9" s="50">
        <v>25</v>
      </c>
      <c r="P9" s="6">
        <v>0</v>
      </c>
      <c r="Q9" s="33">
        <v>0</v>
      </c>
    </row>
    <row r="10" spans="1:17" x14ac:dyDescent="0.25">
      <c r="A10" s="2" t="s">
        <v>26</v>
      </c>
      <c r="B10" s="15">
        <v>0</v>
      </c>
      <c r="D10" s="51" t="s">
        <v>27</v>
      </c>
      <c r="E10" s="11"/>
      <c r="F10" s="12" t="e">
        <f t="shared" si="3"/>
        <v>#DIV/0!</v>
      </c>
      <c r="G10" s="13">
        <f t="shared" si="2"/>
        <v>0</v>
      </c>
      <c r="H10" s="14" t="e">
        <f>SUM(F10/$B$9)</f>
        <v>#DIV/0!</v>
      </c>
      <c r="J10" s="5">
        <v>17</v>
      </c>
      <c r="K10" s="32">
        <v>0</v>
      </c>
      <c r="L10" s="6">
        <v>0</v>
      </c>
      <c r="M10" s="49">
        <f t="shared" si="1"/>
        <v>0</v>
      </c>
      <c r="O10" s="50">
        <v>27</v>
      </c>
      <c r="P10" s="6">
        <v>0</v>
      </c>
      <c r="Q10" s="33">
        <v>0</v>
      </c>
    </row>
    <row r="11" spans="1:17" x14ac:dyDescent="0.25">
      <c r="A11" s="2" t="s">
        <v>28</v>
      </c>
      <c r="B11" s="16">
        <v>0</v>
      </c>
      <c r="D11" s="51"/>
      <c r="E11" s="13"/>
      <c r="F11" s="12"/>
      <c r="G11" s="13"/>
      <c r="H11" s="14"/>
      <c r="J11" s="5">
        <v>18</v>
      </c>
      <c r="K11" s="32">
        <v>0</v>
      </c>
      <c r="L11" s="6">
        <v>0</v>
      </c>
      <c r="M11" s="49">
        <f t="shared" si="1"/>
        <v>0</v>
      </c>
      <c r="O11" s="50">
        <v>30</v>
      </c>
      <c r="P11" s="6">
        <v>0</v>
      </c>
      <c r="Q11" s="33">
        <v>0</v>
      </c>
    </row>
    <row r="12" spans="1:17" x14ac:dyDescent="0.25">
      <c r="D12" s="51" t="s">
        <v>29</v>
      </c>
      <c r="E12" s="17" t="e">
        <f>E7-SUM(E8:E10)</f>
        <v>#DIV/0!</v>
      </c>
      <c r="F12" s="8" t="e">
        <f>F7-SUM(F8:F10)</f>
        <v>#DIV/0!</v>
      </c>
      <c r="G12" s="17" t="e">
        <f>G7-SUM(G8:G10)</f>
        <v>#DIV/0!</v>
      </c>
      <c r="H12" s="10" t="e">
        <f>H7-SUM(H8:H10)</f>
        <v>#DIV/0!</v>
      </c>
      <c r="J12" s="5">
        <v>19</v>
      </c>
      <c r="K12" s="32">
        <v>0</v>
      </c>
      <c r="L12" s="6">
        <v>0</v>
      </c>
      <c r="M12" s="49">
        <f t="shared" ref="M12:M43" si="4">SUM(K12*L12)</f>
        <v>0</v>
      </c>
      <c r="O12" s="50">
        <v>33</v>
      </c>
      <c r="P12" s="6">
        <v>0</v>
      </c>
      <c r="Q12" s="33">
        <v>0</v>
      </c>
    </row>
    <row r="13" spans="1:17" x14ac:dyDescent="0.25">
      <c r="D13" s="51"/>
      <c r="E13" s="13"/>
      <c r="F13" s="12"/>
      <c r="G13" s="13"/>
      <c r="H13" s="14"/>
      <c r="J13" s="5">
        <v>20</v>
      </c>
      <c r="K13" s="32">
        <v>0</v>
      </c>
      <c r="L13" s="6">
        <v>0</v>
      </c>
      <c r="M13" s="49">
        <f>SUM(K13*L13)</f>
        <v>0</v>
      </c>
      <c r="O13" s="50">
        <v>36</v>
      </c>
      <c r="P13" s="6">
        <v>0</v>
      </c>
      <c r="Q13" s="33">
        <v>0</v>
      </c>
    </row>
    <row r="14" spans="1:17" x14ac:dyDescent="0.25">
      <c r="D14" s="51" t="s">
        <v>30</v>
      </c>
      <c r="E14" s="11"/>
      <c r="F14" s="12" t="e">
        <f t="shared" ref="F14:F17" si="5">E14/$Q$17</f>
        <v>#DIV/0!</v>
      </c>
      <c r="G14" s="13">
        <f t="shared" ref="G14:G17" si="6">IF(E14=0,0,E14/B$9)</f>
        <v>0</v>
      </c>
      <c r="H14" s="14" t="e">
        <f>SUM(F14/$B$9)</f>
        <v>#DIV/0!</v>
      </c>
      <c r="J14" s="5">
        <v>21</v>
      </c>
      <c r="K14" s="32">
        <v>0</v>
      </c>
      <c r="L14" s="6">
        <v>0</v>
      </c>
      <c r="M14" s="49">
        <f t="shared" si="4"/>
        <v>0</v>
      </c>
      <c r="O14" s="50">
        <v>39</v>
      </c>
      <c r="P14" s="6">
        <v>0</v>
      </c>
      <c r="Q14" s="33">
        <v>0</v>
      </c>
    </row>
    <row r="15" spans="1:17" x14ac:dyDescent="0.25">
      <c r="D15" s="51" t="s">
        <v>31</v>
      </c>
      <c r="E15" s="11"/>
      <c r="F15" s="12" t="e">
        <f t="shared" si="5"/>
        <v>#DIV/0!</v>
      </c>
      <c r="G15" s="13">
        <f t="shared" si="6"/>
        <v>0</v>
      </c>
      <c r="H15" s="14" t="e">
        <f>SUM(F15/$B$9)</f>
        <v>#DIV/0!</v>
      </c>
      <c r="J15" s="5">
        <v>22</v>
      </c>
      <c r="K15" s="32">
        <v>0</v>
      </c>
      <c r="L15" s="6">
        <v>0</v>
      </c>
      <c r="M15" s="49">
        <f t="shared" si="4"/>
        <v>0</v>
      </c>
      <c r="O15" s="50">
        <v>42</v>
      </c>
      <c r="P15" s="6">
        <v>0</v>
      </c>
      <c r="Q15" s="33">
        <v>0</v>
      </c>
    </row>
    <row r="16" spans="1:17" x14ac:dyDescent="0.25">
      <c r="D16" s="51" t="s">
        <v>32</v>
      </c>
      <c r="E16" s="11"/>
      <c r="F16" s="12" t="e">
        <f t="shared" si="5"/>
        <v>#DIV/0!</v>
      </c>
      <c r="G16" s="13">
        <f t="shared" si="6"/>
        <v>0</v>
      </c>
      <c r="H16" s="14" t="e">
        <f>SUM(F16/$B$9)</f>
        <v>#DIV/0!</v>
      </c>
      <c r="J16" s="5">
        <v>23</v>
      </c>
      <c r="K16" s="32">
        <v>0</v>
      </c>
      <c r="L16" s="6">
        <v>0</v>
      </c>
      <c r="M16" s="49">
        <f t="shared" si="4"/>
        <v>0</v>
      </c>
      <c r="O16" s="50">
        <v>46</v>
      </c>
      <c r="P16" s="6">
        <v>0</v>
      </c>
      <c r="Q16" s="33">
        <v>0</v>
      </c>
    </row>
    <row r="17" spans="4:17" ht="19.5" thickBot="1" x14ac:dyDescent="0.35">
      <c r="D17" s="51" t="s">
        <v>33</v>
      </c>
      <c r="E17" s="11"/>
      <c r="F17" s="12" t="e">
        <f t="shared" si="5"/>
        <v>#DIV/0!</v>
      </c>
      <c r="G17" s="13">
        <f t="shared" si="6"/>
        <v>0</v>
      </c>
      <c r="H17" s="14" t="e">
        <f>SUM(F17/$B$9)</f>
        <v>#DIV/0!</v>
      </c>
      <c r="J17" s="5">
        <v>24</v>
      </c>
      <c r="K17" s="32">
        <v>0</v>
      </c>
      <c r="L17" s="6">
        <v>0</v>
      </c>
      <c r="M17" s="49">
        <f t="shared" si="4"/>
        <v>0</v>
      </c>
      <c r="O17" s="52" t="s">
        <v>34</v>
      </c>
      <c r="P17" s="53" t="e">
        <f>SUMPRODUCT(P6:P16,Q6:Q16)/Q17</f>
        <v>#DIV/0!</v>
      </c>
      <c r="Q17" s="54">
        <f>SUM(Q6:Q16)</f>
        <v>0</v>
      </c>
    </row>
    <row r="18" spans="4:17" x14ac:dyDescent="0.25">
      <c r="D18" s="51" t="s">
        <v>35</v>
      </c>
      <c r="E18" s="17">
        <f>SUM(E14:E17)</f>
        <v>0</v>
      </c>
      <c r="F18" s="8" t="e">
        <f>SUM(F14:F17)</f>
        <v>#DIV/0!</v>
      </c>
      <c r="G18" s="17">
        <f>SUM(G14:G17)</f>
        <v>0</v>
      </c>
      <c r="H18" s="10" t="e">
        <f>SUM(H14:H17)</f>
        <v>#DIV/0!</v>
      </c>
      <c r="J18" s="5">
        <v>25</v>
      </c>
      <c r="K18" s="32">
        <v>0</v>
      </c>
      <c r="L18" s="6">
        <v>0</v>
      </c>
      <c r="M18" s="49">
        <f t="shared" si="4"/>
        <v>0</v>
      </c>
      <c r="P18" s="18"/>
      <c r="Q18" s="55"/>
    </row>
    <row r="19" spans="4:17" x14ac:dyDescent="0.25">
      <c r="D19" s="56" t="s">
        <v>36</v>
      </c>
      <c r="E19" s="19"/>
      <c r="F19" s="12"/>
      <c r="G19" s="19"/>
      <c r="H19" s="14"/>
      <c r="J19" s="5">
        <v>26</v>
      </c>
      <c r="K19" s="32">
        <v>0</v>
      </c>
      <c r="L19" s="6">
        <v>0</v>
      </c>
      <c r="M19" s="49">
        <f t="shared" si="4"/>
        <v>0</v>
      </c>
    </row>
    <row r="20" spans="4:17" x14ac:dyDescent="0.25">
      <c r="D20" s="51" t="s">
        <v>37</v>
      </c>
      <c r="E20" s="11" t="e">
        <f>E12*0.09</f>
        <v>#DIV/0!</v>
      </c>
      <c r="F20" s="12" t="e">
        <f t="shared" ref="F20:F22" si="7">E20/$Q$17</f>
        <v>#DIV/0!</v>
      </c>
      <c r="G20" s="13" t="e">
        <f>IF(E20=0,0,E20/B$9)</f>
        <v>#DIV/0!</v>
      </c>
      <c r="H20" s="14" t="e">
        <f>SUM(F20/$B$9)</f>
        <v>#DIV/0!</v>
      </c>
      <c r="J20" s="5">
        <v>27</v>
      </c>
      <c r="K20" s="32">
        <v>0</v>
      </c>
      <c r="L20" s="6">
        <v>0</v>
      </c>
      <c r="M20" s="49">
        <f t="shared" si="4"/>
        <v>0</v>
      </c>
    </row>
    <row r="21" spans="4:17" x14ac:dyDescent="0.25">
      <c r="D21" s="51" t="s">
        <v>38</v>
      </c>
      <c r="E21" s="13">
        <f>F21*Q17</f>
        <v>0</v>
      </c>
      <c r="F21" s="12">
        <f>B11</f>
        <v>0</v>
      </c>
      <c r="G21" s="13">
        <f>IF(E21=0,0,E21/B$9)</f>
        <v>0</v>
      </c>
      <c r="H21" s="14" t="e">
        <f t="shared" ref="H21:H22" si="8">SUM(F21/$B$9)</f>
        <v>#DIV/0!</v>
      </c>
      <c r="J21" s="5">
        <v>28</v>
      </c>
      <c r="K21" s="32">
        <v>0</v>
      </c>
      <c r="L21" s="6">
        <v>0</v>
      </c>
      <c r="M21" s="49">
        <f t="shared" si="4"/>
        <v>0</v>
      </c>
    </row>
    <row r="22" spans="4:17" x14ac:dyDescent="0.25">
      <c r="D22" s="51" t="s">
        <v>39</v>
      </c>
      <c r="E22" s="11"/>
      <c r="F22" s="12" t="e">
        <f t="shared" si="7"/>
        <v>#DIV/0!</v>
      </c>
      <c r="G22" s="13">
        <f>IF(E22=0,0,E22/B$9)</f>
        <v>0</v>
      </c>
      <c r="H22" s="14" t="e">
        <f t="shared" si="8"/>
        <v>#DIV/0!</v>
      </c>
      <c r="J22" s="5">
        <v>29</v>
      </c>
      <c r="K22" s="32">
        <v>0</v>
      </c>
      <c r="L22" s="6">
        <v>0</v>
      </c>
      <c r="M22" s="49">
        <f t="shared" si="4"/>
        <v>0</v>
      </c>
    </row>
    <row r="23" spans="4:17" x14ac:dyDescent="0.25">
      <c r="D23" s="51" t="s">
        <v>40</v>
      </c>
      <c r="E23" s="17" t="e">
        <f>E12-E18-E20-E21-E22</f>
        <v>#DIV/0!</v>
      </c>
      <c r="F23" s="8" t="e">
        <f>F12-F18-F20-F21-F22</f>
        <v>#DIV/0!</v>
      </c>
      <c r="G23" s="17" t="e">
        <f>G12-G18-G20-G21-G22</f>
        <v>#DIV/0!</v>
      </c>
      <c r="H23" s="10" t="e">
        <f>H12-H18-H20-H21-H22</f>
        <v>#DIV/0!</v>
      </c>
      <c r="J23" s="5">
        <v>30</v>
      </c>
      <c r="K23" s="32">
        <v>0</v>
      </c>
      <c r="L23" s="6">
        <v>0</v>
      </c>
      <c r="M23" s="49">
        <f t="shared" si="4"/>
        <v>0</v>
      </c>
    </row>
    <row r="24" spans="4:17" x14ac:dyDescent="0.25">
      <c r="D24" s="51"/>
      <c r="H24" s="20"/>
      <c r="J24" s="5">
        <v>31</v>
      </c>
      <c r="K24" s="32">
        <v>0</v>
      </c>
      <c r="L24" s="6">
        <v>0</v>
      </c>
      <c r="M24" s="49">
        <f t="shared" si="4"/>
        <v>0</v>
      </c>
    </row>
    <row r="25" spans="4:17" x14ac:dyDescent="0.25">
      <c r="D25" s="51" t="s">
        <v>41</v>
      </c>
      <c r="G25" s="21" t="e">
        <f>G23</f>
        <v>#DIV/0!</v>
      </c>
      <c r="H25" s="22" t="e">
        <f>H23</f>
        <v>#DIV/0!</v>
      </c>
      <c r="J25" s="5">
        <v>32</v>
      </c>
      <c r="K25" s="32">
        <v>0</v>
      </c>
      <c r="L25" s="6">
        <v>0</v>
      </c>
      <c r="M25" s="49">
        <f t="shared" si="4"/>
        <v>0</v>
      </c>
    </row>
    <row r="26" spans="4:17" x14ac:dyDescent="0.25">
      <c r="D26" s="51" t="s">
        <v>26</v>
      </c>
      <c r="G26" s="23" t="e">
        <f>G25*$B$10</f>
        <v>#DIV/0!</v>
      </c>
      <c r="H26" s="24" t="e">
        <f>H25*$B$10</f>
        <v>#DIV/0!</v>
      </c>
      <c r="J26" s="5">
        <v>33</v>
      </c>
      <c r="K26" s="32">
        <v>0</v>
      </c>
      <c r="L26" s="6">
        <v>0</v>
      </c>
      <c r="M26" s="49">
        <f t="shared" si="4"/>
        <v>0</v>
      </c>
    </row>
    <row r="27" spans="4:17" ht="19.5" thickBot="1" x14ac:dyDescent="0.35">
      <c r="D27" s="57" t="s">
        <v>42</v>
      </c>
      <c r="E27" s="25"/>
      <c r="F27" s="25"/>
      <c r="G27" s="26" t="e">
        <f>G25-G26</f>
        <v>#DIV/0!</v>
      </c>
      <c r="H27" s="27" t="e">
        <f>H25-H26</f>
        <v>#DIV/0!</v>
      </c>
      <c r="J27" s="5">
        <v>34</v>
      </c>
      <c r="K27" s="32">
        <v>0</v>
      </c>
      <c r="L27" s="6">
        <v>0</v>
      </c>
      <c r="M27" s="49">
        <f t="shared" si="4"/>
        <v>0</v>
      </c>
    </row>
    <row r="28" spans="4:17" x14ac:dyDescent="0.25">
      <c r="J28" s="5">
        <v>35</v>
      </c>
      <c r="K28" s="32">
        <v>0</v>
      </c>
      <c r="L28" s="6">
        <v>0</v>
      </c>
      <c r="M28" s="49">
        <f t="shared" si="4"/>
        <v>0</v>
      </c>
    </row>
    <row r="29" spans="4:17" x14ac:dyDescent="0.25">
      <c r="J29" s="5">
        <v>36</v>
      </c>
      <c r="K29" s="32">
        <v>0</v>
      </c>
      <c r="L29" s="6">
        <v>0</v>
      </c>
      <c r="M29" s="49">
        <f t="shared" si="4"/>
        <v>0</v>
      </c>
    </row>
    <row r="30" spans="4:17" x14ac:dyDescent="0.25">
      <c r="J30" s="5">
        <v>37</v>
      </c>
      <c r="K30" s="32">
        <v>0</v>
      </c>
      <c r="L30" s="6">
        <v>0</v>
      </c>
      <c r="M30" s="49">
        <f t="shared" si="4"/>
        <v>0</v>
      </c>
    </row>
    <row r="31" spans="4:17" x14ac:dyDescent="0.25">
      <c r="J31" s="5">
        <v>38</v>
      </c>
      <c r="K31" s="32">
        <v>0</v>
      </c>
      <c r="L31" s="6">
        <v>0</v>
      </c>
      <c r="M31" s="49">
        <f t="shared" si="4"/>
        <v>0</v>
      </c>
    </row>
    <row r="32" spans="4:17" x14ac:dyDescent="0.25">
      <c r="J32" s="5">
        <v>39</v>
      </c>
      <c r="K32" s="32">
        <v>0</v>
      </c>
      <c r="L32" s="6">
        <v>0</v>
      </c>
      <c r="M32" s="49">
        <f t="shared" si="4"/>
        <v>0</v>
      </c>
    </row>
    <row r="33" spans="1:13" x14ac:dyDescent="0.25">
      <c r="D33" s="2"/>
      <c r="J33" s="5">
        <v>40</v>
      </c>
      <c r="K33" s="32">
        <v>0</v>
      </c>
      <c r="L33" s="6">
        <v>0</v>
      </c>
      <c r="M33" s="49">
        <f t="shared" si="4"/>
        <v>0</v>
      </c>
    </row>
    <row r="34" spans="1:13" x14ac:dyDescent="0.25">
      <c r="D34" s="58"/>
      <c r="J34" s="5">
        <v>41</v>
      </c>
      <c r="K34" s="32">
        <v>0</v>
      </c>
      <c r="L34" s="6">
        <v>0</v>
      </c>
      <c r="M34" s="49">
        <f t="shared" si="4"/>
        <v>0</v>
      </c>
    </row>
    <row r="35" spans="1:13" x14ac:dyDescent="0.25">
      <c r="D35" s="58"/>
      <c r="J35" s="5">
        <v>42</v>
      </c>
      <c r="K35" s="32">
        <v>0</v>
      </c>
      <c r="L35" s="6">
        <v>0</v>
      </c>
      <c r="M35" s="49">
        <f t="shared" si="4"/>
        <v>0</v>
      </c>
    </row>
    <row r="36" spans="1:13" x14ac:dyDescent="0.25">
      <c r="D36" s="58"/>
      <c r="J36" s="5">
        <v>43</v>
      </c>
      <c r="K36" s="32">
        <v>0</v>
      </c>
      <c r="L36" s="6">
        <v>0</v>
      </c>
      <c r="M36" s="49">
        <f t="shared" si="4"/>
        <v>0</v>
      </c>
    </row>
    <row r="37" spans="1:13" x14ac:dyDescent="0.25">
      <c r="D37" s="58"/>
      <c r="J37" s="5">
        <v>44</v>
      </c>
      <c r="K37" s="32">
        <v>0</v>
      </c>
      <c r="L37" s="6">
        <v>0</v>
      </c>
      <c r="M37" s="49">
        <f t="shared" si="4"/>
        <v>0</v>
      </c>
    </row>
    <row r="38" spans="1:13" x14ac:dyDescent="0.25">
      <c r="J38" s="5">
        <v>45</v>
      </c>
      <c r="K38" s="32">
        <v>0</v>
      </c>
      <c r="L38" s="6">
        <v>0</v>
      </c>
      <c r="M38" s="49">
        <f t="shared" si="4"/>
        <v>0</v>
      </c>
    </row>
    <row r="39" spans="1:13" x14ac:dyDescent="0.25">
      <c r="J39" s="5">
        <v>46</v>
      </c>
      <c r="K39" s="32">
        <v>0</v>
      </c>
      <c r="L39" s="6">
        <v>0</v>
      </c>
      <c r="M39" s="49">
        <f t="shared" si="4"/>
        <v>0</v>
      </c>
    </row>
    <row r="40" spans="1:13" x14ac:dyDescent="0.25">
      <c r="J40" s="5">
        <v>47</v>
      </c>
      <c r="K40" s="32">
        <v>0</v>
      </c>
      <c r="L40" s="6">
        <v>0</v>
      </c>
      <c r="M40" s="49">
        <f t="shared" si="4"/>
        <v>0</v>
      </c>
    </row>
    <row r="41" spans="1:13" x14ac:dyDescent="0.25">
      <c r="J41" s="5">
        <v>48</v>
      </c>
      <c r="K41" s="32">
        <v>0</v>
      </c>
      <c r="L41" s="6">
        <v>0</v>
      </c>
      <c r="M41" s="49">
        <f t="shared" si="4"/>
        <v>0</v>
      </c>
    </row>
    <row r="42" spans="1:13" x14ac:dyDescent="0.25">
      <c r="J42" s="5">
        <v>49</v>
      </c>
      <c r="K42" s="32">
        <v>0</v>
      </c>
      <c r="L42" s="6">
        <v>0</v>
      </c>
      <c r="M42" s="49">
        <f t="shared" si="4"/>
        <v>0</v>
      </c>
    </row>
    <row r="43" spans="1:13" x14ac:dyDescent="0.25">
      <c r="J43" s="5">
        <v>50</v>
      </c>
      <c r="K43" s="32">
        <v>0</v>
      </c>
      <c r="L43" s="6">
        <v>0</v>
      </c>
      <c r="M43" s="49">
        <f t="shared" si="4"/>
        <v>0</v>
      </c>
    </row>
    <row r="44" spans="1:13" x14ac:dyDescent="0.25">
      <c r="J44" s="28" t="s">
        <v>43</v>
      </c>
      <c r="K44" s="32">
        <v>0</v>
      </c>
      <c r="L44" s="6">
        <v>0</v>
      </c>
      <c r="M44" s="49">
        <f t="shared" ref="M44" si="9">SUM(K44*L44)</f>
        <v>0</v>
      </c>
    </row>
    <row r="45" spans="1:13" ht="19.5" thickBot="1" x14ac:dyDescent="0.35">
      <c r="J45" s="52" t="s">
        <v>44</v>
      </c>
      <c r="K45" s="59">
        <f>SUM(K6:K44)</f>
        <v>0</v>
      </c>
      <c r="L45" s="60" t="e">
        <f>SUM(M45/K45)</f>
        <v>#DIV/0!</v>
      </c>
      <c r="M45" s="61">
        <f>SUM(M6:M44)</f>
        <v>0</v>
      </c>
    </row>
    <row r="46" spans="1:13" x14ac:dyDescent="0.25">
      <c r="A46" s="2"/>
      <c r="J46" s="18"/>
      <c r="K46" s="29"/>
      <c r="M46" s="30"/>
    </row>
  </sheetData>
  <sheetProtection algorithmName="SHA-512" hashValue="zknvzG/Gzdy5sUGF1Orb5tpjsFIEvaLqoBmQFpSOiJtyV1AHNlmmWWEBTCmVvmPjcSde9Wy2cW0Bdr1w5aoTZQ==" saltValue="dxmXBd2qYbQS26AxV4kGeA==" spinCount="100000" sheet="1" objects="1" scenarios="1"/>
  <mergeCells count="4">
    <mergeCell ref="D4:H4"/>
    <mergeCell ref="J4:M4"/>
    <mergeCell ref="O4:Q4"/>
    <mergeCell ref="E5:F5"/>
  </mergeCells>
  <pageMargins left="0.7" right="0.7" top="0.75" bottom="0.75" header="0.3" footer="0.3"/>
  <pageSetup paperSize="9" scale="72" orientation="landscape" r:id="rId1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641FDA-6173-443E-8161-0E0EFC45ED9F}">
  <sheetPr>
    <pageSetUpPr fitToPage="1"/>
  </sheetPr>
  <dimension ref="A1:Q46"/>
  <sheetViews>
    <sheetView showGridLines="0" zoomScale="70" zoomScaleNormal="70" workbookViewId="0">
      <selection activeCell="A3" sqref="A3"/>
    </sheetView>
  </sheetViews>
  <sheetFormatPr defaultRowHeight="15" x14ac:dyDescent="0.25"/>
  <cols>
    <col min="1" max="1" width="24.140625" customWidth="1"/>
    <col min="2" max="2" width="14.85546875" customWidth="1"/>
    <col min="3" max="3" width="3.7109375" customWidth="1"/>
    <col min="4" max="4" width="32.28515625" customWidth="1"/>
    <col min="5" max="8" width="20.85546875" customWidth="1"/>
    <col min="9" max="9" width="3.7109375" customWidth="1"/>
    <col min="10" max="10" width="10.85546875" style="1" customWidth="1"/>
    <col min="11" max="11" width="19" customWidth="1"/>
    <col min="12" max="12" width="21.42578125" customWidth="1"/>
    <col min="13" max="13" width="20.85546875" bestFit="1" customWidth="1"/>
    <col min="14" max="14" width="3.7109375" customWidth="1"/>
    <col min="15" max="15" width="9.7109375" bestFit="1" customWidth="1"/>
    <col min="16" max="16" width="16.5703125" bestFit="1" customWidth="1"/>
    <col min="17" max="17" width="12.28515625" bestFit="1" customWidth="1"/>
    <col min="18" max="19" width="9.7109375" bestFit="1" customWidth="1"/>
    <col min="20" max="20" width="12.7109375" customWidth="1"/>
    <col min="22" max="22" width="4.28515625" customWidth="1"/>
  </cols>
  <sheetData>
    <row r="1" spans="1:17" ht="18.75" x14ac:dyDescent="0.3">
      <c r="A1" s="34" t="s">
        <v>0</v>
      </c>
    </row>
    <row r="2" spans="1:17" ht="15.75" x14ac:dyDescent="0.25">
      <c r="A2" s="35" t="s">
        <v>60</v>
      </c>
      <c r="C2" s="35"/>
    </row>
    <row r="3" spans="1:17" ht="15.75" thickBot="1" x14ac:dyDescent="0.3"/>
    <row r="4" spans="1:17" ht="21.75" thickBot="1" x14ac:dyDescent="0.4">
      <c r="A4" s="2" t="s">
        <v>1</v>
      </c>
      <c r="B4" s="3"/>
      <c r="D4" s="64" t="s">
        <v>2</v>
      </c>
      <c r="E4" s="65"/>
      <c r="F4" s="65"/>
      <c r="G4" s="65"/>
      <c r="H4" s="66"/>
      <c r="J4" s="64" t="s">
        <v>3</v>
      </c>
      <c r="K4" s="65"/>
      <c r="L4" s="65"/>
      <c r="M4" s="66"/>
      <c r="O4" s="64" t="s">
        <v>4</v>
      </c>
      <c r="P4" s="65"/>
      <c r="Q4" s="66"/>
    </row>
    <row r="5" spans="1:17" ht="15.75" x14ac:dyDescent="0.25">
      <c r="A5" s="2" t="s">
        <v>5</v>
      </c>
      <c r="B5" s="7" t="s">
        <v>59</v>
      </c>
      <c r="D5" s="36" t="s">
        <v>7</v>
      </c>
      <c r="E5" s="67" t="s">
        <v>8</v>
      </c>
      <c r="F5" s="67"/>
      <c r="G5" s="37"/>
      <c r="H5" s="38"/>
      <c r="J5" s="39" t="s">
        <v>9</v>
      </c>
      <c r="K5" s="40" t="s">
        <v>10</v>
      </c>
      <c r="L5" s="40" t="s">
        <v>11</v>
      </c>
      <c r="M5" s="41" t="s">
        <v>12</v>
      </c>
      <c r="O5" s="42" t="s">
        <v>13</v>
      </c>
      <c r="P5" s="43" t="s">
        <v>14</v>
      </c>
      <c r="Q5" s="44" t="s">
        <v>15</v>
      </c>
    </row>
    <row r="6" spans="1:17" ht="15.75" x14ac:dyDescent="0.25">
      <c r="A6" s="2" t="s">
        <v>16</v>
      </c>
      <c r="B6" s="4">
        <f>Q17</f>
        <v>0</v>
      </c>
      <c r="D6" s="45"/>
      <c r="E6" s="46" t="str">
        <f>B8</f>
        <v>EUR</v>
      </c>
      <c r="F6" s="47" t="str">
        <f>B8&amp;" per TE"</f>
        <v>EUR per TE</v>
      </c>
      <c r="G6" s="47" t="s">
        <v>17</v>
      </c>
      <c r="H6" s="48" t="s">
        <v>18</v>
      </c>
      <c r="J6" s="5">
        <v>13</v>
      </c>
      <c r="K6" s="32">
        <v>0</v>
      </c>
      <c r="L6" s="6">
        <v>0</v>
      </c>
      <c r="M6" s="49">
        <f t="shared" ref="M6" si="0">SUM(K6*L6)</f>
        <v>0</v>
      </c>
      <c r="O6" s="50">
        <v>16</v>
      </c>
      <c r="P6" s="6">
        <v>0</v>
      </c>
      <c r="Q6" s="33">
        <v>0</v>
      </c>
    </row>
    <row r="7" spans="1:17" x14ac:dyDescent="0.25">
      <c r="A7" s="2" t="s">
        <v>19</v>
      </c>
      <c r="B7" s="7"/>
      <c r="D7" s="51" t="s">
        <v>20</v>
      </c>
      <c r="E7" s="9" t="e">
        <f>P17*Q17</f>
        <v>#DIV/0!</v>
      </c>
      <c r="F7" s="8" t="e">
        <f>E7/$Q$17</f>
        <v>#DIV/0!</v>
      </c>
      <c r="G7" s="9" t="e">
        <f>IF(E7=0,0,E7/B$9)</f>
        <v>#DIV/0!</v>
      </c>
      <c r="H7" s="10" t="e">
        <f>SUM(F7/$B$9)</f>
        <v>#DIV/0!</v>
      </c>
      <c r="J7" s="5">
        <v>14</v>
      </c>
      <c r="K7" s="32">
        <v>0</v>
      </c>
      <c r="L7" s="6">
        <v>0</v>
      </c>
      <c r="M7" s="49">
        <f t="shared" ref="M7:M11" si="1">SUM(K7*L7)</f>
        <v>0</v>
      </c>
      <c r="O7" s="50">
        <v>18</v>
      </c>
      <c r="P7" s="6">
        <v>0</v>
      </c>
      <c r="Q7" s="33">
        <v>0</v>
      </c>
    </row>
    <row r="8" spans="1:17" x14ac:dyDescent="0.25">
      <c r="A8" s="2" t="s">
        <v>21</v>
      </c>
      <c r="B8" s="7" t="s">
        <v>22</v>
      </c>
      <c r="D8" s="51" t="s">
        <v>23</v>
      </c>
      <c r="E8" s="11"/>
      <c r="F8" s="12" t="e">
        <f>E8/$Q$17</f>
        <v>#DIV/0!</v>
      </c>
      <c r="G8" s="13">
        <f t="shared" ref="G8:G10" si="2">IF(E8=0,0,E8/B$9)</f>
        <v>0</v>
      </c>
      <c r="H8" s="14" t="e">
        <f>SUM(F8/$B$9)</f>
        <v>#DIV/0!</v>
      </c>
      <c r="J8" s="5">
        <v>15</v>
      </c>
      <c r="K8" s="32">
        <v>0</v>
      </c>
      <c r="L8" s="6">
        <v>0</v>
      </c>
      <c r="M8" s="49">
        <f t="shared" si="1"/>
        <v>0</v>
      </c>
      <c r="O8" s="50">
        <v>22</v>
      </c>
      <c r="P8" s="6">
        <v>0</v>
      </c>
      <c r="Q8" s="33">
        <v>0</v>
      </c>
    </row>
    <row r="9" spans="1:17" x14ac:dyDescent="0.25">
      <c r="A9" s="2" t="s">
        <v>24</v>
      </c>
      <c r="B9" s="7"/>
      <c r="D9" s="51" t="s">
        <v>25</v>
      </c>
      <c r="E9" s="11"/>
      <c r="F9" s="12" t="e">
        <f t="shared" ref="F9:F10" si="3">E9/$Q$17</f>
        <v>#DIV/0!</v>
      </c>
      <c r="G9" s="13">
        <f t="shared" si="2"/>
        <v>0</v>
      </c>
      <c r="H9" s="14" t="e">
        <f>SUM(F9/$B$9)</f>
        <v>#DIV/0!</v>
      </c>
      <c r="J9" s="5">
        <v>16</v>
      </c>
      <c r="K9" s="32">
        <v>0</v>
      </c>
      <c r="L9" s="6">
        <v>0</v>
      </c>
      <c r="M9" s="49">
        <f t="shared" si="1"/>
        <v>0</v>
      </c>
      <c r="O9" s="50">
        <v>25</v>
      </c>
      <c r="P9" s="6">
        <v>0</v>
      </c>
      <c r="Q9" s="33">
        <v>0</v>
      </c>
    </row>
    <row r="10" spans="1:17" x14ac:dyDescent="0.25">
      <c r="A10" s="2" t="s">
        <v>26</v>
      </c>
      <c r="B10" s="15">
        <v>0</v>
      </c>
      <c r="D10" s="51" t="s">
        <v>27</v>
      </c>
      <c r="E10" s="11"/>
      <c r="F10" s="12" t="e">
        <f t="shared" si="3"/>
        <v>#DIV/0!</v>
      </c>
      <c r="G10" s="13">
        <f t="shared" si="2"/>
        <v>0</v>
      </c>
      <c r="H10" s="14" t="e">
        <f>SUM(F10/$B$9)</f>
        <v>#DIV/0!</v>
      </c>
      <c r="J10" s="5">
        <v>17</v>
      </c>
      <c r="K10" s="32">
        <v>0</v>
      </c>
      <c r="L10" s="6">
        <v>0</v>
      </c>
      <c r="M10" s="49">
        <f t="shared" si="1"/>
        <v>0</v>
      </c>
      <c r="O10" s="50">
        <v>27</v>
      </c>
      <c r="P10" s="6">
        <v>0</v>
      </c>
      <c r="Q10" s="33">
        <v>0</v>
      </c>
    </row>
    <row r="11" spans="1:17" x14ac:dyDescent="0.25">
      <c r="A11" s="2" t="s">
        <v>28</v>
      </c>
      <c r="B11" s="16">
        <v>0</v>
      </c>
      <c r="D11" s="51"/>
      <c r="E11" s="13"/>
      <c r="F11" s="12"/>
      <c r="G11" s="13"/>
      <c r="H11" s="14"/>
      <c r="J11" s="5">
        <v>18</v>
      </c>
      <c r="K11" s="32">
        <v>0</v>
      </c>
      <c r="L11" s="6">
        <v>0</v>
      </c>
      <c r="M11" s="49">
        <f t="shared" si="1"/>
        <v>0</v>
      </c>
      <c r="O11" s="50">
        <v>30</v>
      </c>
      <c r="P11" s="6">
        <v>0</v>
      </c>
      <c r="Q11" s="33">
        <v>0</v>
      </c>
    </row>
    <row r="12" spans="1:17" x14ac:dyDescent="0.25">
      <c r="D12" s="51" t="s">
        <v>29</v>
      </c>
      <c r="E12" s="17" t="e">
        <f>E7-SUM(E8:E10)</f>
        <v>#DIV/0!</v>
      </c>
      <c r="F12" s="8" t="e">
        <f>F7-SUM(F8:F10)</f>
        <v>#DIV/0!</v>
      </c>
      <c r="G12" s="17" t="e">
        <f>G7-SUM(G8:G10)</f>
        <v>#DIV/0!</v>
      </c>
      <c r="H12" s="10" t="e">
        <f>H7-SUM(H8:H10)</f>
        <v>#DIV/0!</v>
      </c>
      <c r="J12" s="5">
        <v>19</v>
      </c>
      <c r="K12" s="32">
        <v>0</v>
      </c>
      <c r="L12" s="6">
        <v>0</v>
      </c>
      <c r="M12" s="49">
        <f t="shared" ref="M12:M43" si="4">SUM(K12*L12)</f>
        <v>0</v>
      </c>
      <c r="O12" s="50">
        <v>33</v>
      </c>
      <c r="P12" s="6">
        <v>0</v>
      </c>
      <c r="Q12" s="33">
        <v>0</v>
      </c>
    </row>
    <row r="13" spans="1:17" x14ac:dyDescent="0.25">
      <c r="D13" s="51"/>
      <c r="E13" s="13"/>
      <c r="F13" s="12"/>
      <c r="G13" s="13"/>
      <c r="H13" s="14"/>
      <c r="J13" s="5">
        <v>20</v>
      </c>
      <c r="K13" s="32">
        <v>0</v>
      </c>
      <c r="L13" s="6">
        <v>0</v>
      </c>
      <c r="M13" s="49">
        <f>SUM(K13*L13)</f>
        <v>0</v>
      </c>
      <c r="O13" s="50">
        <v>36</v>
      </c>
      <c r="P13" s="6">
        <v>0</v>
      </c>
      <c r="Q13" s="33">
        <v>0</v>
      </c>
    </row>
    <row r="14" spans="1:17" x14ac:dyDescent="0.25">
      <c r="D14" s="51" t="s">
        <v>30</v>
      </c>
      <c r="E14" s="11"/>
      <c r="F14" s="12" t="e">
        <f t="shared" ref="F14:F17" si="5">E14/$Q$17</f>
        <v>#DIV/0!</v>
      </c>
      <c r="G14" s="13">
        <f t="shared" ref="G14:G17" si="6">IF(E14=0,0,E14/B$9)</f>
        <v>0</v>
      </c>
      <c r="H14" s="14" t="e">
        <f>SUM(F14/$B$9)</f>
        <v>#DIV/0!</v>
      </c>
      <c r="J14" s="5">
        <v>21</v>
      </c>
      <c r="K14" s="32">
        <v>0</v>
      </c>
      <c r="L14" s="6">
        <v>0</v>
      </c>
      <c r="M14" s="49">
        <f t="shared" si="4"/>
        <v>0</v>
      </c>
      <c r="O14" s="50">
        <v>39</v>
      </c>
      <c r="P14" s="6">
        <v>0</v>
      </c>
      <c r="Q14" s="33">
        <v>0</v>
      </c>
    </row>
    <row r="15" spans="1:17" x14ac:dyDescent="0.25">
      <c r="D15" s="51" t="s">
        <v>31</v>
      </c>
      <c r="E15" s="11"/>
      <c r="F15" s="12" t="e">
        <f t="shared" si="5"/>
        <v>#DIV/0!</v>
      </c>
      <c r="G15" s="13">
        <f t="shared" si="6"/>
        <v>0</v>
      </c>
      <c r="H15" s="14" t="e">
        <f>SUM(F15/$B$9)</f>
        <v>#DIV/0!</v>
      </c>
      <c r="J15" s="5">
        <v>22</v>
      </c>
      <c r="K15" s="32">
        <v>0</v>
      </c>
      <c r="L15" s="6">
        <v>0</v>
      </c>
      <c r="M15" s="49">
        <f t="shared" si="4"/>
        <v>0</v>
      </c>
      <c r="O15" s="50">
        <v>42</v>
      </c>
      <c r="P15" s="6">
        <v>0</v>
      </c>
      <c r="Q15" s="33">
        <v>0</v>
      </c>
    </row>
    <row r="16" spans="1:17" x14ac:dyDescent="0.25">
      <c r="D16" s="51" t="s">
        <v>32</v>
      </c>
      <c r="E16" s="11"/>
      <c r="F16" s="12" t="e">
        <f t="shared" si="5"/>
        <v>#DIV/0!</v>
      </c>
      <c r="G16" s="13">
        <f t="shared" si="6"/>
        <v>0</v>
      </c>
      <c r="H16" s="14" t="e">
        <f>SUM(F16/$B$9)</f>
        <v>#DIV/0!</v>
      </c>
      <c r="J16" s="5">
        <v>23</v>
      </c>
      <c r="K16" s="32">
        <v>0</v>
      </c>
      <c r="L16" s="6">
        <v>0</v>
      </c>
      <c r="M16" s="49">
        <f t="shared" si="4"/>
        <v>0</v>
      </c>
      <c r="O16" s="50">
        <v>46</v>
      </c>
      <c r="P16" s="6">
        <v>0</v>
      </c>
      <c r="Q16" s="33">
        <v>0</v>
      </c>
    </row>
    <row r="17" spans="4:17" ht="19.5" thickBot="1" x14ac:dyDescent="0.35">
      <c r="D17" s="51" t="s">
        <v>33</v>
      </c>
      <c r="E17" s="11"/>
      <c r="F17" s="12" t="e">
        <f t="shared" si="5"/>
        <v>#DIV/0!</v>
      </c>
      <c r="G17" s="13">
        <f t="shared" si="6"/>
        <v>0</v>
      </c>
      <c r="H17" s="14" t="e">
        <f>SUM(F17/$B$9)</f>
        <v>#DIV/0!</v>
      </c>
      <c r="J17" s="5">
        <v>24</v>
      </c>
      <c r="K17" s="32">
        <v>0</v>
      </c>
      <c r="L17" s="6">
        <v>0</v>
      </c>
      <c r="M17" s="49">
        <f t="shared" si="4"/>
        <v>0</v>
      </c>
      <c r="O17" s="52" t="s">
        <v>34</v>
      </c>
      <c r="P17" s="53" t="e">
        <f>SUMPRODUCT(P6:P16,Q6:Q16)/Q17</f>
        <v>#DIV/0!</v>
      </c>
      <c r="Q17" s="54">
        <f>SUM(Q6:Q16)</f>
        <v>0</v>
      </c>
    </row>
    <row r="18" spans="4:17" x14ac:dyDescent="0.25">
      <c r="D18" s="51" t="s">
        <v>35</v>
      </c>
      <c r="E18" s="17">
        <f>SUM(E14:E17)</f>
        <v>0</v>
      </c>
      <c r="F18" s="8" t="e">
        <f>SUM(F14:F17)</f>
        <v>#DIV/0!</v>
      </c>
      <c r="G18" s="17">
        <f>SUM(G14:G17)</f>
        <v>0</v>
      </c>
      <c r="H18" s="10" t="e">
        <f>SUM(H14:H17)</f>
        <v>#DIV/0!</v>
      </c>
      <c r="J18" s="5">
        <v>25</v>
      </c>
      <c r="K18" s="32">
        <v>0</v>
      </c>
      <c r="L18" s="6">
        <v>0</v>
      </c>
      <c r="M18" s="49">
        <f t="shared" si="4"/>
        <v>0</v>
      </c>
      <c r="P18" s="18"/>
      <c r="Q18" s="55"/>
    </row>
    <row r="19" spans="4:17" x14ac:dyDescent="0.25">
      <c r="D19" s="56" t="s">
        <v>36</v>
      </c>
      <c r="E19" s="19"/>
      <c r="F19" s="12"/>
      <c r="G19" s="19"/>
      <c r="H19" s="14"/>
      <c r="J19" s="5">
        <v>26</v>
      </c>
      <c r="K19" s="32">
        <v>0</v>
      </c>
      <c r="L19" s="6">
        <v>0</v>
      </c>
      <c r="M19" s="49">
        <f t="shared" si="4"/>
        <v>0</v>
      </c>
    </row>
    <row r="20" spans="4:17" x14ac:dyDescent="0.25">
      <c r="D20" s="51" t="s">
        <v>37</v>
      </c>
      <c r="E20" s="11" t="e">
        <f>E12*0.09</f>
        <v>#DIV/0!</v>
      </c>
      <c r="F20" s="12" t="e">
        <f t="shared" ref="F20:F22" si="7">E20/$Q$17</f>
        <v>#DIV/0!</v>
      </c>
      <c r="G20" s="13" t="e">
        <f>IF(E20=0,0,E20/B$9)</f>
        <v>#DIV/0!</v>
      </c>
      <c r="H20" s="14" t="e">
        <f>SUM(F20/$B$9)</f>
        <v>#DIV/0!</v>
      </c>
      <c r="J20" s="5">
        <v>27</v>
      </c>
      <c r="K20" s="32">
        <v>0</v>
      </c>
      <c r="L20" s="6">
        <v>0</v>
      </c>
      <c r="M20" s="49">
        <f t="shared" si="4"/>
        <v>0</v>
      </c>
    </row>
    <row r="21" spans="4:17" x14ac:dyDescent="0.25">
      <c r="D21" s="51" t="s">
        <v>38</v>
      </c>
      <c r="E21" s="13">
        <f>F21*Q17</f>
        <v>0</v>
      </c>
      <c r="F21" s="12">
        <f>B11</f>
        <v>0</v>
      </c>
      <c r="G21" s="13">
        <f>IF(E21=0,0,E21/B$9)</f>
        <v>0</v>
      </c>
      <c r="H21" s="14" t="e">
        <f t="shared" ref="H21:H22" si="8">SUM(F21/$B$9)</f>
        <v>#DIV/0!</v>
      </c>
      <c r="J21" s="5">
        <v>28</v>
      </c>
      <c r="K21" s="32">
        <v>0</v>
      </c>
      <c r="L21" s="6">
        <v>0</v>
      </c>
      <c r="M21" s="49">
        <f t="shared" si="4"/>
        <v>0</v>
      </c>
    </row>
    <row r="22" spans="4:17" x14ac:dyDescent="0.25">
      <c r="D22" s="51" t="s">
        <v>39</v>
      </c>
      <c r="E22" s="11"/>
      <c r="F22" s="12" t="e">
        <f t="shared" si="7"/>
        <v>#DIV/0!</v>
      </c>
      <c r="G22" s="13">
        <f>IF(E22=0,0,E22/B$9)</f>
        <v>0</v>
      </c>
      <c r="H22" s="14" t="e">
        <f t="shared" si="8"/>
        <v>#DIV/0!</v>
      </c>
      <c r="J22" s="5">
        <v>29</v>
      </c>
      <c r="K22" s="32">
        <v>0</v>
      </c>
      <c r="L22" s="6">
        <v>0</v>
      </c>
      <c r="M22" s="49">
        <f t="shared" si="4"/>
        <v>0</v>
      </c>
    </row>
    <row r="23" spans="4:17" x14ac:dyDescent="0.25">
      <c r="D23" s="51" t="s">
        <v>40</v>
      </c>
      <c r="E23" s="17" t="e">
        <f>E12-E18-E20-E21-E22</f>
        <v>#DIV/0!</v>
      </c>
      <c r="F23" s="8" t="e">
        <f>F12-F18-F20-F21-F22</f>
        <v>#DIV/0!</v>
      </c>
      <c r="G23" s="17" t="e">
        <f>G12-G18-G20-G21-G22</f>
        <v>#DIV/0!</v>
      </c>
      <c r="H23" s="10" t="e">
        <f>H12-H18-H20-H21-H22</f>
        <v>#DIV/0!</v>
      </c>
      <c r="J23" s="5">
        <v>30</v>
      </c>
      <c r="K23" s="32">
        <v>0</v>
      </c>
      <c r="L23" s="6">
        <v>0</v>
      </c>
      <c r="M23" s="49">
        <f t="shared" si="4"/>
        <v>0</v>
      </c>
    </row>
    <row r="24" spans="4:17" x14ac:dyDescent="0.25">
      <c r="D24" s="51"/>
      <c r="H24" s="20"/>
      <c r="J24" s="5">
        <v>31</v>
      </c>
      <c r="K24" s="32">
        <v>0</v>
      </c>
      <c r="L24" s="6">
        <v>0</v>
      </c>
      <c r="M24" s="49">
        <f t="shared" si="4"/>
        <v>0</v>
      </c>
    </row>
    <row r="25" spans="4:17" x14ac:dyDescent="0.25">
      <c r="D25" s="51" t="s">
        <v>41</v>
      </c>
      <c r="G25" s="21" t="e">
        <f>G23</f>
        <v>#DIV/0!</v>
      </c>
      <c r="H25" s="22" t="e">
        <f>H23</f>
        <v>#DIV/0!</v>
      </c>
      <c r="J25" s="5">
        <v>32</v>
      </c>
      <c r="K25" s="32">
        <v>0</v>
      </c>
      <c r="L25" s="6">
        <v>0</v>
      </c>
      <c r="M25" s="49">
        <f t="shared" si="4"/>
        <v>0</v>
      </c>
    </row>
    <row r="26" spans="4:17" x14ac:dyDescent="0.25">
      <c r="D26" s="51" t="s">
        <v>26</v>
      </c>
      <c r="G26" s="23" t="e">
        <f>G25*$B$10</f>
        <v>#DIV/0!</v>
      </c>
      <c r="H26" s="24" t="e">
        <f>H25*$B$10</f>
        <v>#DIV/0!</v>
      </c>
      <c r="J26" s="5">
        <v>33</v>
      </c>
      <c r="K26" s="32">
        <v>0</v>
      </c>
      <c r="L26" s="6">
        <v>0</v>
      </c>
      <c r="M26" s="49">
        <f t="shared" si="4"/>
        <v>0</v>
      </c>
    </row>
    <row r="27" spans="4:17" ht="19.5" thickBot="1" x14ac:dyDescent="0.35">
      <c r="D27" s="57" t="s">
        <v>42</v>
      </c>
      <c r="E27" s="25"/>
      <c r="F27" s="25"/>
      <c r="G27" s="26" t="e">
        <f>G25-G26</f>
        <v>#DIV/0!</v>
      </c>
      <c r="H27" s="27" t="e">
        <f>H25-H26</f>
        <v>#DIV/0!</v>
      </c>
      <c r="J27" s="5">
        <v>34</v>
      </c>
      <c r="K27" s="32">
        <v>0</v>
      </c>
      <c r="L27" s="6">
        <v>0</v>
      </c>
      <c r="M27" s="49">
        <f t="shared" si="4"/>
        <v>0</v>
      </c>
    </row>
    <row r="28" spans="4:17" x14ac:dyDescent="0.25">
      <c r="J28" s="5">
        <v>35</v>
      </c>
      <c r="K28" s="32">
        <v>0</v>
      </c>
      <c r="L28" s="6">
        <v>0</v>
      </c>
      <c r="M28" s="49">
        <f t="shared" si="4"/>
        <v>0</v>
      </c>
    </row>
    <row r="29" spans="4:17" x14ac:dyDescent="0.25">
      <c r="J29" s="5">
        <v>36</v>
      </c>
      <c r="K29" s="32">
        <v>0</v>
      </c>
      <c r="L29" s="6">
        <v>0</v>
      </c>
      <c r="M29" s="49">
        <f t="shared" si="4"/>
        <v>0</v>
      </c>
    </row>
    <row r="30" spans="4:17" x14ac:dyDescent="0.25">
      <c r="J30" s="5">
        <v>37</v>
      </c>
      <c r="K30" s="32">
        <v>0</v>
      </c>
      <c r="L30" s="6">
        <v>0</v>
      </c>
      <c r="M30" s="49">
        <f t="shared" si="4"/>
        <v>0</v>
      </c>
    </row>
    <row r="31" spans="4:17" x14ac:dyDescent="0.25">
      <c r="J31" s="5">
        <v>38</v>
      </c>
      <c r="K31" s="32">
        <v>0</v>
      </c>
      <c r="L31" s="6">
        <v>0</v>
      </c>
      <c r="M31" s="49">
        <f t="shared" si="4"/>
        <v>0</v>
      </c>
    </row>
    <row r="32" spans="4:17" x14ac:dyDescent="0.25">
      <c r="J32" s="5">
        <v>39</v>
      </c>
      <c r="K32" s="32">
        <v>0</v>
      </c>
      <c r="L32" s="6">
        <v>0</v>
      </c>
      <c r="M32" s="49">
        <f t="shared" si="4"/>
        <v>0</v>
      </c>
    </row>
    <row r="33" spans="1:13" x14ac:dyDescent="0.25">
      <c r="D33" s="2"/>
      <c r="J33" s="5">
        <v>40</v>
      </c>
      <c r="K33" s="32">
        <v>0</v>
      </c>
      <c r="L33" s="6">
        <v>0</v>
      </c>
      <c r="M33" s="49">
        <f t="shared" si="4"/>
        <v>0</v>
      </c>
    </row>
    <row r="34" spans="1:13" x14ac:dyDescent="0.25">
      <c r="D34" s="58"/>
      <c r="J34" s="5">
        <v>41</v>
      </c>
      <c r="K34" s="32">
        <v>0</v>
      </c>
      <c r="L34" s="6">
        <v>0</v>
      </c>
      <c r="M34" s="49">
        <f t="shared" si="4"/>
        <v>0</v>
      </c>
    </row>
    <row r="35" spans="1:13" x14ac:dyDescent="0.25">
      <c r="D35" s="58"/>
      <c r="J35" s="5">
        <v>42</v>
      </c>
      <c r="K35" s="32">
        <v>0</v>
      </c>
      <c r="L35" s="6">
        <v>0</v>
      </c>
      <c r="M35" s="49">
        <f t="shared" si="4"/>
        <v>0</v>
      </c>
    </row>
    <row r="36" spans="1:13" x14ac:dyDescent="0.25">
      <c r="D36" s="58"/>
      <c r="J36" s="5">
        <v>43</v>
      </c>
      <c r="K36" s="32">
        <v>0</v>
      </c>
      <c r="L36" s="6">
        <v>0</v>
      </c>
      <c r="M36" s="49">
        <f t="shared" si="4"/>
        <v>0</v>
      </c>
    </row>
    <row r="37" spans="1:13" x14ac:dyDescent="0.25">
      <c r="D37" s="58"/>
      <c r="J37" s="5">
        <v>44</v>
      </c>
      <c r="K37" s="32">
        <v>0</v>
      </c>
      <c r="L37" s="6">
        <v>0</v>
      </c>
      <c r="M37" s="49">
        <f t="shared" si="4"/>
        <v>0</v>
      </c>
    </row>
    <row r="38" spans="1:13" x14ac:dyDescent="0.25">
      <c r="J38" s="5">
        <v>45</v>
      </c>
      <c r="K38" s="32">
        <v>0</v>
      </c>
      <c r="L38" s="6">
        <v>0</v>
      </c>
      <c r="M38" s="49">
        <f t="shared" si="4"/>
        <v>0</v>
      </c>
    </row>
    <row r="39" spans="1:13" x14ac:dyDescent="0.25">
      <c r="J39" s="5">
        <v>46</v>
      </c>
      <c r="K39" s="32">
        <v>0</v>
      </c>
      <c r="L39" s="6">
        <v>0</v>
      </c>
      <c r="M39" s="49">
        <f t="shared" si="4"/>
        <v>0</v>
      </c>
    </row>
    <row r="40" spans="1:13" x14ac:dyDescent="0.25">
      <c r="J40" s="5">
        <v>47</v>
      </c>
      <c r="K40" s="32">
        <v>0</v>
      </c>
      <c r="L40" s="6">
        <v>0</v>
      </c>
      <c r="M40" s="49">
        <f t="shared" si="4"/>
        <v>0</v>
      </c>
    </row>
    <row r="41" spans="1:13" x14ac:dyDescent="0.25">
      <c r="J41" s="5">
        <v>48</v>
      </c>
      <c r="K41" s="32">
        <v>0</v>
      </c>
      <c r="L41" s="6">
        <v>0</v>
      </c>
      <c r="M41" s="49">
        <f t="shared" si="4"/>
        <v>0</v>
      </c>
    </row>
    <row r="42" spans="1:13" x14ac:dyDescent="0.25">
      <c r="J42" s="5">
        <v>49</v>
      </c>
      <c r="K42" s="32">
        <v>0</v>
      </c>
      <c r="L42" s="6">
        <v>0</v>
      </c>
      <c r="M42" s="49">
        <f t="shared" si="4"/>
        <v>0</v>
      </c>
    </row>
    <row r="43" spans="1:13" x14ac:dyDescent="0.25">
      <c r="J43" s="5">
        <v>50</v>
      </c>
      <c r="K43" s="32">
        <v>0</v>
      </c>
      <c r="L43" s="6">
        <v>0</v>
      </c>
      <c r="M43" s="49">
        <f t="shared" si="4"/>
        <v>0</v>
      </c>
    </row>
    <row r="44" spans="1:13" x14ac:dyDescent="0.25">
      <c r="J44" s="28" t="s">
        <v>43</v>
      </c>
      <c r="K44" s="32">
        <v>0</v>
      </c>
      <c r="L44" s="6">
        <v>0</v>
      </c>
      <c r="M44" s="49">
        <f t="shared" ref="M44" si="9">SUM(K44*L44)</f>
        <v>0</v>
      </c>
    </row>
    <row r="45" spans="1:13" ht="19.5" thickBot="1" x14ac:dyDescent="0.35">
      <c r="J45" s="52" t="s">
        <v>44</v>
      </c>
      <c r="K45" s="59">
        <f>SUM(K6:K44)</f>
        <v>0</v>
      </c>
      <c r="L45" s="60" t="e">
        <f>SUM(M45/K45)</f>
        <v>#DIV/0!</v>
      </c>
      <c r="M45" s="61">
        <f>SUM(M6:M44)</f>
        <v>0</v>
      </c>
    </row>
    <row r="46" spans="1:13" x14ac:dyDescent="0.25">
      <c r="A46" s="2"/>
      <c r="J46" s="18"/>
      <c r="K46" s="29"/>
      <c r="M46" s="30"/>
    </row>
  </sheetData>
  <sheetProtection algorithmName="SHA-512" hashValue="IR/h84g3hmnaSQUg72mA5HKT+yLJMEmyiZUdItfROj75TJl9jAwxHv+VFvF0ihel3kjJfafuGKTTw8pTj2xFRg==" saltValue="ecj/dYyJpPnDlHfV5VQqOQ==" spinCount="100000" sheet="1" objects="1" scenarios="1"/>
  <mergeCells count="4">
    <mergeCell ref="D4:H4"/>
    <mergeCell ref="J4:M4"/>
    <mergeCell ref="O4:Q4"/>
    <mergeCell ref="E5:F5"/>
  </mergeCells>
  <pageMargins left="0.7" right="0.7" top="0.75" bottom="0.75" header="0.3" footer="0.3"/>
  <pageSetup paperSize="9" scale="7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CC2CC1-52D4-4C3F-B340-A0B27675AABB}">
  <sheetPr>
    <pageSetUpPr fitToPage="1"/>
  </sheetPr>
  <dimension ref="A1:Q46"/>
  <sheetViews>
    <sheetView showGridLines="0" zoomScale="70" zoomScaleNormal="70" workbookViewId="0">
      <selection activeCell="A3" sqref="A3"/>
    </sheetView>
  </sheetViews>
  <sheetFormatPr defaultRowHeight="15" x14ac:dyDescent="0.25"/>
  <cols>
    <col min="1" max="1" width="24.140625" customWidth="1"/>
    <col min="2" max="2" width="14.85546875" customWidth="1"/>
    <col min="3" max="3" width="3.7109375" customWidth="1"/>
    <col min="4" max="4" width="32.28515625" customWidth="1"/>
    <col min="5" max="8" width="20.85546875" customWidth="1"/>
    <col min="9" max="9" width="3.7109375" customWidth="1"/>
    <col min="10" max="10" width="10.85546875" style="1" customWidth="1"/>
    <col min="11" max="11" width="19" customWidth="1"/>
    <col min="12" max="12" width="21.42578125" customWidth="1"/>
    <col min="13" max="13" width="20.85546875" bestFit="1" customWidth="1"/>
    <col min="14" max="14" width="3.7109375" customWidth="1"/>
    <col min="15" max="15" width="9.7109375" bestFit="1" customWidth="1"/>
    <col min="16" max="16" width="16.5703125" bestFit="1" customWidth="1"/>
    <col min="17" max="17" width="12.28515625" bestFit="1" customWidth="1"/>
    <col min="18" max="19" width="9.7109375" bestFit="1" customWidth="1"/>
    <col min="20" max="20" width="12.7109375" customWidth="1"/>
    <col min="22" max="22" width="4.28515625" customWidth="1"/>
  </cols>
  <sheetData>
    <row r="1" spans="1:17" ht="18.75" x14ac:dyDescent="0.3">
      <c r="A1" s="34" t="s">
        <v>0</v>
      </c>
    </row>
    <row r="2" spans="1:17" ht="15.75" x14ac:dyDescent="0.25">
      <c r="A2" s="35" t="s">
        <v>60</v>
      </c>
      <c r="C2" s="35"/>
    </row>
    <row r="3" spans="1:17" ht="15.75" thickBot="1" x14ac:dyDescent="0.3"/>
    <row r="4" spans="1:17" ht="21.75" thickBot="1" x14ac:dyDescent="0.4">
      <c r="A4" s="2" t="s">
        <v>1</v>
      </c>
      <c r="B4" s="3"/>
      <c r="D4" s="64" t="s">
        <v>2</v>
      </c>
      <c r="E4" s="65"/>
      <c r="F4" s="65"/>
      <c r="G4" s="65"/>
      <c r="H4" s="66"/>
      <c r="J4" s="64" t="s">
        <v>3</v>
      </c>
      <c r="K4" s="65"/>
      <c r="L4" s="65"/>
      <c r="M4" s="66"/>
      <c r="O4" s="64" t="s">
        <v>4</v>
      </c>
      <c r="P4" s="65"/>
      <c r="Q4" s="66"/>
    </row>
    <row r="5" spans="1:17" ht="15.75" x14ac:dyDescent="0.25">
      <c r="A5" s="2" t="s">
        <v>5</v>
      </c>
      <c r="B5" s="7" t="s">
        <v>57</v>
      </c>
      <c r="D5" s="36" t="s">
        <v>7</v>
      </c>
      <c r="E5" s="67" t="s">
        <v>8</v>
      </c>
      <c r="F5" s="67"/>
      <c r="G5" s="37"/>
      <c r="H5" s="38"/>
      <c r="J5" s="39" t="s">
        <v>9</v>
      </c>
      <c r="K5" s="40" t="s">
        <v>10</v>
      </c>
      <c r="L5" s="40" t="s">
        <v>11</v>
      </c>
      <c r="M5" s="41" t="s">
        <v>12</v>
      </c>
      <c r="O5" s="42" t="s">
        <v>13</v>
      </c>
      <c r="P5" s="43" t="s">
        <v>14</v>
      </c>
      <c r="Q5" s="44" t="s">
        <v>15</v>
      </c>
    </row>
    <row r="6" spans="1:17" ht="15.75" x14ac:dyDescent="0.25">
      <c r="A6" s="2" t="s">
        <v>16</v>
      </c>
      <c r="B6" s="4">
        <f>Q17</f>
        <v>0</v>
      </c>
      <c r="D6" s="45"/>
      <c r="E6" s="46" t="str">
        <f>B8</f>
        <v>EUR</v>
      </c>
      <c r="F6" s="47" t="str">
        <f>B8&amp;" per TE"</f>
        <v>EUR per TE</v>
      </c>
      <c r="G6" s="47" t="s">
        <v>17</v>
      </c>
      <c r="H6" s="48" t="s">
        <v>18</v>
      </c>
      <c r="J6" s="5">
        <v>13</v>
      </c>
      <c r="K6" s="32">
        <v>0</v>
      </c>
      <c r="L6" s="6">
        <v>0</v>
      </c>
      <c r="M6" s="49">
        <f t="shared" ref="M6" si="0">SUM(K6*L6)</f>
        <v>0</v>
      </c>
      <c r="O6" s="50">
        <v>16</v>
      </c>
      <c r="P6" s="6">
        <v>0</v>
      </c>
      <c r="Q6" s="33">
        <v>0</v>
      </c>
    </row>
    <row r="7" spans="1:17" x14ac:dyDescent="0.25">
      <c r="A7" s="2" t="s">
        <v>19</v>
      </c>
      <c r="B7" s="7"/>
      <c r="D7" s="51" t="s">
        <v>20</v>
      </c>
      <c r="E7" s="9" t="e">
        <f>P17*Q17</f>
        <v>#DIV/0!</v>
      </c>
      <c r="F7" s="8" t="e">
        <f>E7/$Q$17</f>
        <v>#DIV/0!</v>
      </c>
      <c r="G7" s="9" t="e">
        <f>IF(E7=0,0,E7/B$9)</f>
        <v>#DIV/0!</v>
      </c>
      <c r="H7" s="10" t="e">
        <f>SUM(F7/$B$9)</f>
        <v>#DIV/0!</v>
      </c>
      <c r="J7" s="5">
        <v>14</v>
      </c>
      <c r="K7" s="32">
        <v>0</v>
      </c>
      <c r="L7" s="6">
        <v>0</v>
      </c>
      <c r="M7" s="49">
        <f t="shared" ref="M7:M11" si="1">SUM(K7*L7)</f>
        <v>0</v>
      </c>
      <c r="O7" s="50">
        <v>18</v>
      </c>
      <c r="P7" s="6">
        <v>0</v>
      </c>
      <c r="Q7" s="33">
        <v>0</v>
      </c>
    </row>
    <row r="8" spans="1:17" x14ac:dyDescent="0.25">
      <c r="A8" s="2" t="s">
        <v>21</v>
      </c>
      <c r="B8" s="7" t="s">
        <v>22</v>
      </c>
      <c r="D8" s="51" t="s">
        <v>23</v>
      </c>
      <c r="E8" s="11"/>
      <c r="F8" s="12" t="e">
        <f>E8/$Q$17</f>
        <v>#DIV/0!</v>
      </c>
      <c r="G8" s="13">
        <f t="shared" ref="G8:G10" si="2">IF(E8=0,0,E8/B$9)</f>
        <v>0</v>
      </c>
      <c r="H8" s="14" t="e">
        <f>SUM(F8/$B$9)</f>
        <v>#DIV/0!</v>
      </c>
      <c r="J8" s="5">
        <v>15</v>
      </c>
      <c r="K8" s="32">
        <v>0</v>
      </c>
      <c r="L8" s="6">
        <v>0</v>
      </c>
      <c r="M8" s="49">
        <f t="shared" si="1"/>
        <v>0</v>
      </c>
      <c r="O8" s="50">
        <v>22</v>
      </c>
      <c r="P8" s="6">
        <v>0</v>
      </c>
      <c r="Q8" s="33">
        <v>0</v>
      </c>
    </row>
    <row r="9" spans="1:17" x14ac:dyDescent="0.25">
      <c r="A9" s="2" t="s">
        <v>24</v>
      </c>
      <c r="B9" s="7"/>
      <c r="D9" s="51" t="s">
        <v>25</v>
      </c>
      <c r="E9" s="11"/>
      <c r="F9" s="12" t="e">
        <f t="shared" ref="F9:F10" si="3">E9/$Q$17</f>
        <v>#DIV/0!</v>
      </c>
      <c r="G9" s="13">
        <f t="shared" si="2"/>
        <v>0</v>
      </c>
      <c r="H9" s="14" t="e">
        <f>SUM(F9/$B$9)</f>
        <v>#DIV/0!</v>
      </c>
      <c r="J9" s="5">
        <v>16</v>
      </c>
      <c r="K9" s="32">
        <v>0</v>
      </c>
      <c r="L9" s="6">
        <v>0</v>
      </c>
      <c r="M9" s="49">
        <f t="shared" si="1"/>
        <v>0</v>
      </c>
      <c r="O9" s="50">
        <v>25</v>
      </c>
      <c r="P9" s="6">
        <v>0</v>
      </c>
      <c r="Q9" s="33">
        <v>0</v>
      </c>
    </row>
    <row r="10" spans="1:17" x14ac:dyDescent="0.25">
      <c r="A10" s="2" t="s">
        <v>26</v>
      </c>
      <c r="B10" s="15">
        <v>0</v>
      </c>
      <c r="D10" s="51" t="s">
        <v>27</v>
      </c>
      <c r="E10" s="11"/>
      <c r="F10" s="12" t="e">
        <f t="shared" si="3"/>
        <v>#DIV/0!</v>
      </c>
      <c r="G10" s="13">
        <f t="shared" si="2"/>
        <v>0</v>
      </c>
      <c r="H10" s="14" t="e">
        <f>SUM(F10/$B$9)</f>
        <v>#DIV/0!</v>
      </c>
      <c r="J10" s="5">
        <v>17</v>
      </c>
      <c r="K10" s="32">
        <v>0</v>
      </c>
      <c r="L10" s="6">
        <v>0</v>
      </c>
      <c r="M10" s="49">
        <f t="shared" si="1"/>
        <v>0</v>
      </c>
      <c r="O10" s="50">
        <v>27</v>
      </c>
      <c r="P10" s="6">
        <v>0</v>
      </c>
      <c r="Q10" s="33">
        <v>0</v>
      </c>
    </row>
    <row r="11" spans="1:17" x14ac:dyDescent="0.25">
      <c r="A11" s="2" t="s">
        <v>28</v>
      </c>
      <c r="B11" s="16">
        <v>0</v>
      </c>
      <c r="D11" s="51"/>
      <c r="E11" s="13"/>
      <c r="F11" s="12"/>
      <c r="G11" s="13"/>
      <c r="H11" s="14"/>
      <c r="J11" s="5">
        <v>18</v>
      </c>
      <c r="K11" s="32">
        <v>0</v>
      </c>
      <c r="L11" s="6">
        <v>0</v>
      </c>
      <c r="M11" s="49">
        <f t="shared" si="1"/>
        <v>0</v>
      </c>
      <c r="O11" s="50">
        <v>30</v>
      </c>
      <c r="P11" s="6">
        <v>0</v>
      </c>
      <c r="Q11" s="33">
        <v>0</v>
      </c>
    </row>
    <row r="12" spans="1:17" x14ac:dyDescent="0.25">
      <c r="D12" s="51" t="s">
        <v>29</v>
      </c>
      <c r="E12" s="17" t="e">
        <f>E7-SUM(E8:E10)</f>
        <v>#DIV/0!</v>
      </c>
      <c r="F12" s="8" t="e">
        <f>F7-SUM(F8:F10)</f>
        <v>#DIV/0!</v>
      </c>
      <c r="G12" s="17" t="e">
        <f>G7-SUM(G8:G10)</f>
        <v>#DIV/0!</v>
      </c>
      <c r="H12" s="10" t="e">
        <f>H7-SUM(H8:H10)</f>
        <v>#DIV/0!</v>
      </c>
      <c r="J12" s="5">
        <v>19</v>
      </c>
      <c r="K12" s="32">
        <v>0</v>
      </c>
      <c r="L12" s="6">
        <v>0</v>
      </c>
      <c r="M12" s="49">
        <f t="shared" ref="M12:M43" si="4">SUM(K12*L12)</f>
        <v>0</v>
      </c>
      <c r="O12" s="50">
        <v>33</v>
      </c>
      <c r="P12" s="6">
        <v>0</v>
      </c>
      <c r="Q12" s="33">
        <v>0</v>
      </c>
    </row>
    <row r="13" spans="1:17" x14ac:dyDescent="0.25">
      <c r="D13" s="51"/>
      <c r="E13" s="13"/>
      <c r="F13" s="12"/>
      <c r="G13" s="13"/>
      <c r="H13" s="14"/>
      <c r="J13" s="5">
        <v>20</v>
      </c>
      <c r="K13" s="32">
        <v>0</v>
      </c>
      <c r="L13" s="6">
        <v>0</v>
      </c>
      <c r="M13" s="49">
        <f>SUM(K13*L13)</f>
        <v>0</v>
      </c>
      <c r="O13" s="50">
        <v>36</v>
      </c>
      <c r="P13" s="6">
        <v>0</v>
      </c>
      <c r="Q13" s="33">
        <v>0</v>
      </c>
    </row>
    <row r="14" spans="1:17" x14ac:dyDescent="0.25">
      <c r="D14" s="51" t="s">
        <v>30</v>
      </c>
      <c r="E14" s="11"/>
      <c r="F14" s="12" t="e">
        <f t="shared" ref="F14:F17" si="5">E14/$Q$17</f>
        <v>#DIV/0!</v>
      </c>
      <c r="G14" s="13">
        <f t="shared" ref="G14:G17" si="6">IF(E14=0,0,E14/B$9)</f>
        <v>0</v>
      </c>
      <c r="H14" s="14" t="e">
        <f>SUM(F14/$B$9)</f>
        <v>#DIV/0!</v>
      </c>
      <c r="J14" s="5">
        <v>21</v>
      </c>
      <c r="K14" s="32">
        <v>0</v>
      </c>
      <c r="L14" s="6">
        <v>0</v>
      </c>
      <c r="M14" s="49">
        <f t="shared" si="4"/>
        <v>0</v>
      </c>
      <c r="O14" s="50">
        <v>39</v>
      </c>
      <c r="P14" s="6">
        <v>0</v>
      </c>
      <c r="Q14" s="33">
        <v>0</v>
      </c>
    </row>
    <row r="15" spans="1:17" x14ac:dyDescent="0.25">
      <c r="D15" s="51" t="s">
        <v>31</v>
      </c>
      <c r="E15" s="11"/>
      <c r="F15" s="12" t="e">
        <f t="shared" si="5"/>
        <v>#DIV/0!</v>
      </c>
      <c r="G15" s="13">
        <f t="shared" si="6"/>
        <v>0</v>
      </c>
      <c r="H15" s="14" t="e">
        <f>SUM(F15/$B$9)</f>
        <v>#DIV/0!</v>
      </c>
      <c r="J15" s="5">
        <v>22</v>
      </c>
      <c r="K15" s="32">
        <v>0</v>
      </c>
      <c r="L15" s="6">
        <v>0</v>
      </c>
      <c r="M15" s="49">
        <f t="shared" si="4"/>
        <v>0</v>
      </c>
      <c r="O15" s="50">
        <v>42</v>
      </c>
      <c r="P15" s="6">
        <v>0</v>
      </c>
      <c r="Q15" s="33">
        <v>0</v>
      </c>
    </row>
    <row r="16" spans="1:17" x14ac:dyDescent="0.25">
      <c r="D16" s="51" t="s">
        <v>32</v>
      </c>
      <c r="E16" s="11"/>
      <c r="F16" s="12" t="e">
        <f t="shared" si="5"/>
        <v>#DIV/0!</v>
      </c>
      <c r="G16" s="13">
        <f t="shared" si="6"/>
        <v>0</v>
      </c>
      <c r="H16" s="14" t="e">
        <f>SUM(F16/$B$9)</f>
        <v>#DIV/0!</v>
      </c>
      <c r="J16" s="5">
        <v>23</v>
      </c>
      <c r="K16" s="32">
        <v>0</v>
      </c>
      <c r="L16" s="6">
        <v>0</v>
      </c>
      <c r="M16" s="49">
        <f t="shared" si="4"/>
        <v>0</v>
      </c>
      <c r="O16" s="50">
        <v>46</v>
      </c>
      <c r="P16" s="6">
        <v>0</v>
      </c>
      <c r="Q16" s="33">
        <v>0</v>
      </c>
    </row>
    <row r="17" spans="4:17" ht="19.5" thickBot="1" x14ac:dyDescent="0.35">
      <c r="D17" s="51" t="s">
        <v>33</v>
      </c>
      <c r="E17" s="11"/>
      <c r="F17" s="12" t="e">
        <f t="shared" si="5"/>
        <v>#DIV/0!</v>
      </c>
      <c r="G17" s="13">
        <f t="shared" si="6"/>
        <v>0</v>
      </c>
      <c r="H17" s="14" t="e">
        <f>SUM(F17/$B$9)</f>
        <v>#DIV/0!</v>
      </c>
      <c r="J17" s="5">
        <v>24</v>
      </c>
      <c r="K17" s="32">
        <v>0</v>
      </c>
      <c r="L17" s="6">
        <v>0</v>
      </c>
      <c r="M17" s="49">
        <f t="shared" si="4"/>
        <v>0</v>
      </c>
      <c r="O17" s="52" t="s">
        <v>34</v>
      </c>
      <c r="P17" s="53" t="e">
        <f>SUMPRODUCT(P6:P16,Q6:Q16)/Q17</f>
        <v>#DIV/0!</v>
      </c>
      <c r="Q17" s="54">
        <f>SUM(Q6:Q16)</f>
        <v>0</v>
      </c>
    </row>
    <row r="18" spans="4:17" x14ac:dyDescent="0.25">
      <c r="D18" s="51" t="s">
        <v>35</v>
      </c>
      <c r="E18" s="17">
        <f>SUM(E14:E17)</f>
        <v>0</v>
      </c>
      <c r="F18" s="8" t="e">
        <f>SUM(F14:F17)</f>
        <v>#DIV/0!</v>
      </c>
      <c r="G18" s="17">
        <f>SUM(G14:G17)</f>
        <v>0</v>
      </c>
      <c r="H18" s="10" t="e">
        <f>SUM(H14:H17)</f>
        <v>#DIV/0!</v>
      </c>
      <c r="J18" s="5">
        <v>25</v>
      </c>
      <c r="K18" s="32">
        <v>0</v>
      </c>
      <c r="L18" s="6">
        <v>0</v>
      </c>
      <c r="M18" s="49">
        <f t="shared" si="4"/>
        <v>0</v>
      </c>
      <c r="P18" s="18"/>
      <c r="Q18" s="55"/>
    </row>
    <row r="19" spans="4:17" x14ac:dyDescent="0.25">
      <c r="D19" s="56" t="s">
        <v>36</v>
      </c>
      <c r="E19" s="19"/>
      <c r="F19" s="12"/>
      <c r="G19" s="19"/>
      <c r="H19" s="14"/>
      <c r="J19" s="5">
        <v>26</v>
      </c>
      <c r="K19" s="32">
        <v>0</v>
      </c>
      <c r="L19" s="6">
        <v>0</v>
      </c>
      <c r="M19" s="49">
        <f t="shared" si="4"/>
        <v>0</v>
      </c>
    </row>
    <row r="20" spans="4:17" x14ac:dyDescent="0.25">
      <c r="D20" s="51" t="s">
        <v>37</v>
      </c>
      <c r="E20" s="11" t="e">
        <f>E12*0.09</f>
        <v>#DIV/0!</v>
      </c>
      <c r="F20" s="12" t="e">
        <f t="shared" ref="F20:F22" si="7">E20/$Q$17</f>
        <v>#DIV/0!</v>
      </c>
      <c r="G20" s="13" t="e">
        <f>IF(E20=0,0,E20/B$9)</f>
        <v>#DIV/0!</v>
      </c>
      <c r="H20" s="14" t="e">
        <f>SUM(F20/$B$9)</f>
        <v>#DIV/0!</v>
      </c>
      <c r="J20" s="5">
        <v>27</v>
      </c>
      <c r="K20" s="32">
        <v>0</v>
      </c>
      <c r="L20" s="6">
        <v>0</v>
      </c>
      <c r="M20" s="49">
        <f t="shared" si="4"/>
        <v>0</v>
      </c>
    </row>
    <row r="21" spans="4:17" x14ac:dyDescent="0.25">
      <c r="D21" s="51" t="s">
        <v>38</v>
      </c>
      <c r="E21" s="13">
        <f>F21*Q17</f>
        <v>0</v>
      </c>
      <c r="F21" s="12">
        <f>B11</f>
        <v>0</v>
      </c>
      <c r="G21" s="13">
        <f>IF(E21=0,0,E21/B$9)</f>
        <v>0</v>
      </c>
      <c r="H21" s="14" t="e">
        <f t="shared" ref="H21:H22" si="8">SUM(F21/$B$9)</f>
        <v>#DIV/0!</v>
      </c>
      <c r="J21" s="5">
        <v>28</v>
      </c>
      <c r="K21" s="32">
        <v>0</v>
      </c>
      <c r="L21" s="6">
        <v>0</v>
      </c>
      <c r="M21" s="49">
        <f t="shared" si="4"/>
        <v>0</v>
      </c>
    </row>
    <row r="22" spans="4:17" x14ac:dyDescent="0.25">
      <c r="D22" s="51" t="s">
        <v>39</v>
      </c>
      <c r="E22" s="11"/>
      <c r="F22" s="12" t="e">
        <f t="shared" si="7"/>
        <v>#DIV/0!</v>
      </c>
      <c r="G22" s="13">
        <f>IF(E22=0,0,E22/B$9)</f>
        <v>0</v>
      </c>
      <c r="H22" s="14" t="e">
        <f t="shared" si="8"/>
        <v>#DIV/0!</v>
      </c>
      <c r="J22" s="5">
        <v>29</v>
      </c>
      <c r="K22" s="32">
        <v>0</v>
      </c>
      <c r="L22" s="6">
        <v>0</v>
      </c>
      <c r="M22" s="49">
        <f t="shared" si="4"/>
        <v>0</v>
      </c>
    </row>
    <row r="23" spans="4:17" x14ac:dyDescent="0.25">
      <c r="D23" s="51" t="s">
        <v>40</v>
      </c>
      <c r="E23" s="17" t="e">
        <f>E12-E18-E20-E21-E22</f>
        <v>#DIV/0!</v>
      </c>
      <c r="F23" s="8" t="e">
        <f>F12-F18-F20-F21-F22</f>
        <v>#DIV/0!</v>
      </c>
      <c r="G23" s="17" t="e">
        <f>G12-G18-G20-G21-G22</f>
        <v>#DIV/0!</v>
      </c>
      <c r="H23" s="10" t="e">
        <f>H12-H18-H20-H21-H22</f>
        <v>#DIV/0!</v>
      </c>
      <c r="J23" s="5">
        <v>30</v>
      </c>
      <c r="K23" s="32">
        <v>0</v>
      </c>
      <c r="L23" s="6">
        <v>0</v>
      </c>
      <c r="M23" s="49">
        <f t="shared" si="4"/>
        <v>0</v>
      </c>
    </row>
    <row r="24" spans="4:17" x14ac:dyDescent="0.25">
      <c r="D24" s="51"/>
      <c r="H24" s="20"/>
      <c r="J24" s="5">
        <v>31</v>
      </c>
      <c r="K24" s="32">
        <v>0</v>
      </c>
      <c r="L24" s="6">
        <v>0</v>
      </c>
      <c r="M24" s="49">
        <f t="shared" si="4"/>
        <v>0</v>
      </c>
    </row>
    <row r="25" spans="4:17" x14ac:dyDescent="0.25">
      <c r="D25" s="51" t="s">
        <v>41</v>
      </c>
      <c r="G25" s="21" t="e">
        <f>G23</f>
        <v>#DIV/0!</v>
      </c>
      <c r="H25" s="22" t="e">
        <f>H23</f>
        <v>#DIV/0!</v>
      </c>
      <c r="J25" s="5">
        <v>32</v>
      </c>
      <c r="K25" s="32">
        <v>0</v>
      </c>
      <c r="L25" s="6">
        <v>0</v>
      </c>
      <c r="M25" s="49">
        <f t="shared" si="4"/>
        <v>0</v>
      </c>
    </row>
    <row r="26" spans="4:17" x14ac:dyDescent="0.25">
      <c r="D26" s="51" t="s">
        <v>26</v>
      </c>
      <c r="G26" s="23" t="e">
        <f>G25*$B$10</f>
        <v>#DIV/0!</v>
      </c>
      <c r="H26" s="24" t="e">
        <f>H25*$B$10</f>
        <v>#DIV/0!</v>
      </c>
      <c r="J26" s="5">
        <v>33</v>
      </c>
      <c r="K26" s="32">
        <v>0</v>
      </c>
      <c r="L26" s="6">
        <v>0</v>
      </c>
      <c r="M26" s="49">
        <f t="shared" si="4"/>
        <v>0</v>
      </c>
    </row>
    <row r="27" spans="4:17" ht="19.5" thickBot="1" x14ac:dyDescent="0.35">
      <c r="D27" s="57" t="s">
        <v>42</v>
      </c>
      <c r="E27" s="25"/>
      <c r="F27" s="25"/>
      <c r="G27" s="26" t="e">
        <f>G25-G26</f>
        <v>#DIV/0!</v>
      </c>
      <c r="H27" s="27" t="e">
        <f>H25-H26</f>
        <v>#DIV/0!</v>
      </c>
      <c r="J27" s="5">
        <v>34</v>
      </c>
      <c r="K27" s="32">
        <v>0</v>
      </c>
      <c r="L27" s="6">
        <v>0</v>
      </c>
      <c r="M27" s="49">
        <f t="shared" si="4"/>
        <v>0</v>
      </c>
    </row>
    <row r="28" spans="4:17" x14ac:dyDescent="0.25">
      <c r="J28" s="5">
        <v>35</v>
      </c>
      <c r="K28" s="32">
        <v>0</v>
      </c>
      <c r="L28" s="6">
        <v>0</v>
      </c>
      <c r="M28" s="49">
        <f t="shared" si="4"/>
        <v>0</v>
      </c>
    </row>
    <row r="29" spans="4:17" x14ac:dyDescent="0.25">
      <c r="J29" s="5">
        <v>36</v>
      </c>
      <c r="K29" s="32">
        <v>0</v>
      </c>
      <c r="L29" s="6">
        <v>0</v>
      </c>
      <c r="M29" s="49">
        <f t="shared" si="4"/>
        <v>0</v>
      </c>
    </row>
    <row r="30" spans="4:17" x14ac:dyDescent="0.25">
      <c r="J30" s="5">
        <v>37</v>
      </c>
      <c r="K30" s="32">
        <v>0</v>
      </c>
      <c r="L30" s="6">
        <v>0</v>
      </c>
      <c r="M30" s="49">
        <f t="shared" si="4"/>
        <v>0</v>
      </c>
    </row>
    <row r="31" spans="4:17" x14ac:dyDescent="0.25">
      <c r="J31" s="5">
        <v>38</v>
      </c>
      <c r="K31" s="32">
        <v>0</v>
      </c>
      <c r="L31" s="6">
        <v>0</v>
      </c>
      <c r="M31" s="49">
        <f t="shared" si="4"/>
        <v>0</v>
      </c>
    </row>
    <row r="32" spans="4:17" x14ac:dyDescent="0.25">
      <c r="J32" s="5">
        <v>39</v>
      </c>
      <c r="K32" s="32">
        <v>0</v>
      </c>
      <c r="L32" s="6">
        <v>0</v>
      </c>
      <c r="M32" s="49">
        <f t="shared" si="4"/>
        <v>0</v>
      </c>
    </row>
    <row r="33" spans="1:13" x14ac:dyDescent="0.25">
      <c r="D33" s="2"/>
      <c r="J33" s="5">
        <v>40</v>
      </c>
      <c r="K33" s="32">
        <v>0</v>
      </c>
      <c r="L33" s="6">
        <v>0</v>
      </c>
      <c r="M33" s="49">
        <f t="shared" si="4"/>
        <v>0</v>
      </c>
    </row>
    <row r="34" spans="1:13" x14ac:dyDescent="0.25">
      <c r="D34" s="58"/>
      <c r="J34" s="5">
        <v>41</v>
      </c>
      <c r="K34" s="32">
        <v>0</v>
      </c>
      <c r="L34" s="6">
        <v>0</v>
      </c>
      <c r="M34" s="49">
        <f t="shared" si="4"/>
        <v>0</v>
      </c>
    </row>
    <row r="35" spans="1:13" x14ac:dyDescent="0.25">
      <c r="D35" s="58"/>
      <c r="J35" s="5">
        <v>42</v>
      </c>
      <c r="K35" s="32">
        <v>0</v>
      </c>
      <c r="L35" s="6">
        <v>0</v>
      </c>
      <c r="M35" s="49">
        <f t="shared" si="4"/>
        <v>0</v>
      </c>
    </row>
    <row r="36" spans="1:13" x14ac:dyDescent="0.25">
      <c r="D36" s="58"/>
      <c r="J36" s="5">
        <v>43</v>
      </c>
      <c r="K36" s="32">
        <v>0</v>
      </c>
      <c r="L36" s="6">
        <v>0</v>
      </c>
      <c r="M36" s="49">
        <f t="shared" si="4"/>
        <v>0</v>
      </c>
    </row>
    <row r="37" spans="1:13" x14ac:dyDescent="0.25">
      <c r="D37" s="58"/>
      <c r="J37" s="5">
        <v>44</v>
      </c>
      <c r="K37" s="32">
        <v>0</v>
      </c>
      <c r="L37" s="6">
        <v>0</v>
      </c>
      <c r="M37" s="49">
        <f t="shared" si="4"/>
        <v>0</v>
      </c>
    </row>
    <row r="38" spans="1:13" x14ac:dyDescent="0.25">
      <c r="J38" s="5">
        <v>45</v>
      </c>
      <c r="K38" s="32">
        <v>0</v>
      </c>
      <c r="L38" s="6">
        <v>0</v>
      </c>
      <c r="M38" s="49">
        <f t="shared" si="4"/>
        <v>0</v>
      </c>
    </row>
    <row r="39" spans="1:13" x14ac:dyDescent="0.25">
      <c r="J39" s="5">
        <v>46</v>
      </c>
      <c r="K39" s="32">
        <v>0</v>
      </c>
      <c r="L39" s="6">
        <v>0</v>
      </c>
      <c r="M39" s="49">
        <f t="shared" si="4"/>
        <v>0</v>
      </c>
    </row>
    <row r="40" spans="1:13" x14ac:dyDescent="0.25">
      <c r="J40" s="5">
        <v>47</v>
      </c>
      <c r="K40" s="32">
        <v>0</v>
      </c>
      <c r="L40" s="6">
        <v>0</v>
      </c>
      <c r="M40" s="49">
        <f t="shared" si="4"/>
        <v>0</v>
      </c>
    </row>
    <row r="41" spans="1:13" x14ac:dyDescent="0.25">
      <c r="J41" s="5">
        <v>48</v>
      </c>
      <c r="K41" s="32">
        <v>0</v>
      </c>
      <c r="L41" s="6">
        <v>0</v>
      </c>
      <c r="M41" s="49">
        <f t="shared" si="4"/>
        <v>0</v>
      </c>
    </row>
    <row r="42" spans="1:13" x14ac:dyDescent="0.25">
      <c r="J42" s="5">
        <v>49</v>
      </c>
      <c r="K42" s="32">
        <v>0</v>
      </c>
      <c r="L42" s="6">
        <v>0</v>
      </c>
      <c r="M42" s="49">
        <f t="shared" si="4"/>
        <v>0</v>
      </c>
    </row>
    <row r="43" spans="1:13" x14ac:dyDescent="0.25">
      <c r="J43" s="5">
        <v>50</v>
      </c>
      <c r="K43" s="32">
        <v>0</v>
      </c>
      <c r="L43" s="6">
        <v>0</v>
      </c>
      <c r="M43" s="49">
        <f t="shared" si="4"/>
        <v>0</v>
      </c>
    </row>
    <row r="44" spans="1:13" x14ac:dyDescent="0.25">
      <c r="J44" s="28" t="s">
        <v>43</v>
      </c>
      <c r="K44" s="32">
        <v>0</v>
      </c>
      <c r="L44" s="6">
        <v>0</v>
      </c>
      <c r="M44" s="49">
        <f t="shared" ref="M44" si="9">SUM(K44*L44)</f>
        <v>0</v>
      </c>
    </row>
    <row r="45" spans="1:13" ht="19.5" thickBot="1" x14ac:dyDescent="0.35">
      <c r="J45" s="52" t="s">
        <v>44</v>
      </c>
      <c r="K45" s="59">
        <f>SUM(K6:K44)</f>
        <v>0</v>
      </c>
      <c r="L45" s="60" t="e">
        <f>SUM(M45/K45)</f>
        <v>#DIV/0!</v>
      </c>
      <c r="M45" s="61">
        <f>SUM(M6:M44)</f>
        <v>0</v>
      </c>
    </row>
    <row r="46" spans="1:13" x14ac:dyDescent="0.25">
      <c r="A46" s="2"/>
      <c r="J46" s="18"/>
      <c r="K46" s="29"/>
      <c r="M46" s="30"/>
    </row>
  </sheetData>
  <sheetProtection algorithmName="SHA-512" hashValue="KdnhVJHbu6cde5gS01RZjTCH7xRp+rbD1m1ulcGcHZ0cUDUT+X79sI92ATLikFvE2DYygVmCFAtd5L8xFOfNeA==" saltValue="04i6xQf2vRimNDOcUgqnsQ==" spinCount="100000" sheet="1" objects="1" scenarios="1"/>
  <mergeCells count="4">
    <mergeCell ref="D4:H4"/>
    <mergeCell ref="J4:M4"/>
    <mergeCell ref="O4:Q4"/>
    <mergeCell ref="E5:F5"/>
  </mergeCells>
  <pageMargins left="0.7" right="0.7" top="0.75" bottom="0.75" header="0.3" footer="0.3"/>
  <pageSetup paperSize="9" scale="7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D75F26-8745-4BEB-BF2F-DF2C526152A4}">
  <sheetPr>
    <pageSetUpPr fitToPage="1"/>
  </sheetPr>
  <dimension ref="A1:Q46"/>
  <sheetViews>
    <sheetView showGridLines="0" zoomScale="70" zoomScaleNormal="70" workbookViewId="0">
      <selection activeCell="A3" sqref="A3"/>
    </sheetView>
  </sheetViews>
  <sheetFormatPr defaultRowHeight="15" x14ac:dyDescent="0.25"/>
  <cols>
    <col min="1" max="1" width="24.140625" customWidth="1"/>
    <col min="2" max="2" width="14.85546875" customWidth="1"/>
    <col min="3" max="3" width="3.7109375" customWidth="1"/>
    <col min="4" max="4" width="32.28515625" customWidth="1"/>
    <col min="5" max="8" width="20.85546875" customWidth="1"/>
    <col min="9" max="9" width="3.7109375" customWidth="1"/>
    <col min="10" max="10" width="10.85546875" style="1" customWidth="1"/>
    <col min="11" max="11" width="19" customWidth="1"/>
    <col min="12" max="12" width="21.42578125" customWidth="1"/>
    <col min="13" max="13" width="20.85546875" bestFit="1" customWidth="1"/>
    <col min="14" max="14" width="3.7109375" customWidth="1"/>
    <col min="15" max="15" width="9.7109375" bestFit="1" customWidth="1"/>
    <col min="16" max="16" width="16.5703125" bestFit="1" customWidth="1"/>
    <col min="17" max="17" width="12.28515625" bestFit="1" customWidth="1"/>
    <col min="18" max="19" width="9.7109375" bestFit="1" customWidth="1"/>
    <col min="20" max="20" width="12.7109375" customWidth="1"/>
    <col min="22" max="22" width="4.28515625" customWidth="1"/>
  </cols>
  <sheetData>
    <row r="1" spans="1:17" ht="18.75" x14ac:dyDescent="0.3">
      <c r="A1" s="34" t="s">
        <v>0</v>
      </c>
    </row>
    <row r="2" spans="1:17" ht="15.75" x14ac:dyDescent="0.25">
      <c r="A2" s="35" t="s">
        <v>60</v>
      </c>
      <c r="C2" s="35"/>
    </row>
    <row r="3" spans="1:17" ht="15.75" thickBot="1" x14ac:dyDescent="0.3"/>
    <row r="4" spans="1:17" ht="21.75" thickBot="1" x14ac:dyDescent="0.4">
      <c r="A4" s="2" t="s">
        <v>1</v>
      </c>
      <c r="B4" s="3"/>
      <c r="D4" s="64" t="s">
        <v>2</v>
      </c>
      <c r="E4" s="65"/>
      <c r="F4" s="65"/>
      <c r="G4" s="65"/>
      <c r="H4" s="66"/>
      <c r="J4" s="64" t="s">
        <v>3</v>
      </c>
      <c r="K4" s="65"/>
      <c r="L4" s="65"/>
      <c r="M4" s="66"/>
      <c r="O4" s="64" t="s">
        <v>4</v>
      </c>
      <c r="P4" s="65"/>
      <c r="Q4" s="66"/>
    </row>
    <row r="5" spans="1:17" ht="15.75" x14ac:dyDescent="0.25">
      <c r="A5" s="2" t="s">
        <v>5</v>
      </c>
      <c r="B5" s="7" t="s">
        <v>58</v>
      </c>
      <c r="D5" s="36" t="s">
        <v>7</v>
      </c>
      <c r="E5" s="67" t="s">
        <v>8</v>
      </c>
      <c r="F5" s="67"/>
      <c r="G5" s="37"/>
      <c r="H5" s="38"/>
      <c r="J5" s="39" t="s">
        <v>9</v>
      </c>
      <c r="K5" s="40" t="s">
        <v>10</v>
      </c>
      <c r="L5" s="40" t="s">
        <v>11</v>
      </c>
      <c r="M5" s="41" t="s">
        <v>12</v>
      </c>
      <c r="O5" s="42" t="s">
        <v>13</v>
      </c>
      <c r="P5" s="43" t="s">
        <v>14</v>
      </c>
      <c r="Q5" s="44" t="s">
        <v>15</v>
      </c>
    </row>
    <row r="6" spans="1:17" ht="15.75" x14ac:dyDescent="0.25">
      <c r="A6" s="2" t="s">
        <v>16</v>
      </c>
      <c r="B6" s="4">
        <f>Q17</f>
        <v>0</v>
      </c>
      <c r="D6" s="45"/>
      <c r="E6" s="46" t="str">
        <f>B8</f>
        <v>EUR</v>
      </c>
      <c r="F6" s="47" t="str">
        <f>B8&amp;" per TE"</f>
        <v>EUR per TE</v>
      </c>
      <c r="G6" s="47" t="s">
        <v>17</v>
      </c>
      <c r="H6" s="48" t="s">
        <v>18</v>
      </c>
      <c r="J6" s="5">
        <v>13</v>
      </c>
      <c r="K6" s="32">
        <v>0</v>
      </c>
      <c r="L6" s="6">
        <v>0</v>
      </c>
      <c r="M6" s="49">
        <f t="shared" ref="M6" si="0">SUM(K6*L6)</f>
        <v>0</v>
      </c>
      <c r="O6" s="50">
        <v>16</v>
      </c>
      <c r="P6" s="6">
        <v>0</v>
      </c>
      <c r="Q6" s="33">
        <v>0</v>
      </c>
    </row>
    <row r="7" spans="1:17" x14ac:dyDescent="0.25">
      <c r="A7" s="2" t="s">
        <v>19</v>
      </c>
      <c r="B7" s="7"/>
      <c r="D7" s="51" t="s">
        <v>20</v>
      </c>
      <c r="E7" s="9" t="e">
        <f>P17*Q17</f>
        <v>#DIV/0!</v>
      </c>
      <c r="F7" s="8" t="e">
        <f>E7/$Q$17</f>
        <v>#DIV/0!</v>
      </c>
      <c r="G7" s="9" t="e">
        <f>IF(E7=0,0,E7/B$9)</f>
        <v>#DIV/0!</v>
      </c>
      <c r="H7" s="10" t="e">
        <f>SUM(F7/$B$9)</f>
        <v>#DIV/0!</v>
      </c>
      <c r="J7" s="5">
        <v>14</v>
      </c>
      <c r="K7" s="32">
        <v>0</v>
      </c>
      <c r="L7" s="6">
        <v>0</v>
      </c>
      <c r="M7" s="49">
        <f t="shared" ref="M7:M11" si="1">SUM(K7*L7)</f>
        <v>0</v>
      </c>
      <c r="O7" s="50">
        <v>18</v>
      </c>
      <c r="P7" s="6">
        <v>0</v>
      </c>
      <c r="Q7" s="33">
        <v>0</v>
      </c>
    </row>
    <row r="8" spans="1:17" x14ac:dyDescent="0.25">
      <c r="A8" s="2" t="s">
        <v>21</v>
      </c>
      <c r="B8" s="7" t="s">
        <v>22</v>
      </c>
      <c r="D8" s="51" t="s">
        <v>23</v>
      </c>
      <c r="E8" s="11"/>
      <c r="F8" s="12" t="e">
        <f>E8/$Q$17</f>
        <v>#DIV/0!</v>
      </c>
      <c r="G8" s="13">
        <f t="shared" ref="G8:G10" si="2">IF(E8=0,0,E8/B$9)</f>
        <v>0</v>
      </c>
      <c r="H8" s="14" t="e">
        <f>SUM(F8/$B$9)</f>
        <v>#DIV/0!</v>
      </c>
      <c r="J8" s="5">
        <v>15</v>
      </c>
      <c r="K8" s="32">
        <v>0</v>
      </c>
      <c r="L8" s="6">
        <v>0</v>
      </c>
      <c r="M8" s="49">
        <f t="shared" si="1"/>
        <v>0</v>
      </c>
      <c r="O8" s="50">
        <v>22</v>
      </c>
      <c r="P8" s="6">
        <v>0</v>
      </c>
      <c r="Q8" s="33">
        <v>0</v>
      </c>
    </row>
    <row r="9" spans="1:17" x14ac:dyDescent="0.25">
      <c r="A9" s="2" t="s">
        <v>24</v>
      </c>
      <c r="B9" s="7"/>
      <c r="D9" s="51" t="s">
        <v>25</v>
      </c>
      <c r="E9" s="11"/>
      <c r="F9" s="12" t="e">
        <f t="shared" ref="F9:F10" si="3">E9/$Q$17</f>
        <v>#DIV/0!</v>
      </c>
      <c r="G9" s="13">
        <f t="shared" si="2"/>
        <v>0</v>
      </c>
      <c r="H9" s="14" t="e">
        <f>SUM(F9/$B$9)</f>
        <v>#DIV/0!</v>
      </c>
      <c r="J9" s="5">
        <v>16</v>
      </c>
      <c r="K9" s="32">
        <v>0</v>
      </c>
      <c r="L9" s="6">
        <v>0</v>
      </c>
      <c r="M9" s="49">
        <f t="shared" si="1"/>
        <v>0</v>
      </c>
      <c r="O9" s="50">
        <v>25</v>
      </c>
      <c r="P9" s="6">
        <v>0</v>
      </c>
      <c r="Q9" s="33">
        <v>0</v>
      </c>
    </row>
    <row r="10" spans="1:17" x14ac:dyDescent="0.25">
      <c r="A10" s="2" t="s">
        <v>26</v>
      </c>
      <c r="B10" s="15">
        <v>0</v>
      </c>
      <c r="D10" s="51" t="s">
        <v>27</v>
      </c>
      <c r="E10" s="11"/>
      <c r="F10" s="12" t="e">
        <f t="shared" si="3"/>
        <v>#DIV/0!</v>
      </c>
      <c r="G10" s="13">
        <f t="shared" si="2"/>
        <v>0</v>
      </c>
      <c r="H10" s="14" t="e">
        <f>SUM(F10/$B$9)</f>
        <v>#DIV/0!</v>
      </c>
      <c r="J10" s="5">
        <v>17</v>
      </c>
      <c r="K10" s="32">
        <v>0</v>
      </c>
      <c r="L10" s="6">
        <v>0</v>
      </c>
      <c r="M10" s="49">
        <f t="shared" si="1"/>
        <v>0</v>
      </c>
      <c r="O10" s="50">
        <v>27</v>
      </c>
      <c r="P10" s="6">
        <v>0</v>
      </c>
      <c r="Q10" s="33">
        <v>0</v>
      </c>
    </row>
    <row r="11" spans="1:17" x14ac:dyDescent="0.25">
      <c r="A11" s="2" t="s">
        <v>28</v>
      </c>
      <c r="B11" s="16">
        <v>0</v>
      </c>
      <c r="D11" s="51"/>
      <c r="E11" s="13"/>
      <c r="F11" s="12"/>
      <c r="G11" s="13"/>
      <c r="H11" s="14"/>
      <c r="J11" s="5">
        <v>18</v>
      </c>
      <c r="K11" s="32">
        <v>0</v>
      </c>
      <c r="L11" s="6">
        <v>0</v>
      </c>
      <c r="M11" s="49">
        <f t="shared" si="1"/>
        <v>0</v>
      </c>
      <c r="O11" s="50">
        <v>30</v>
      </c>
      <c r="P11" s="6">
        <v>0</v>
      </c>
      <c r="Q11" s="33">
        <v>0</v>
      </c>
    </row>
    <row r="12" spans="1:17" x14ac:dyDescent="0.25">
      <c r="D12" s="51" t="s">
        <v>29</v>
      </c>
      <c r="E12" s="17" t="e">
        <f>E7-SUM(E8:E10)</f>
        <v>#DIV/0!</v>
      </c>
      <c r="F12" s="8" t="e">
        <f>F7-SUM(F8:F10)</f>
        <v>#DIV/0!</v>
      </c>
      <c r="G12" s="17" t="e">
        <f>G7-SUM(G8:G10)</f>
        <v>#DIV/0!</v>
      </c>
      <c r="H12" s="10" t="e">
        <f>H7-SUM(H8:H10)</f>
        <v>#DIV/0!</v>
      </c>
      <c r="J12" s="5">
        <v>19</v>
      </c>
      <c r="K12" s="32">
        <v>0</v>
      </c>
      <c r="L12" s="6">
        <v>0</v>
      </c>
      <c r="M12" s="49">
        <f t="shared" ref="M12:M43" si="4">SUM(K12*L12)</f>
        <v>0</v>
      </c>
      <c r="O12" s="50">
        <v>33</v>
      </c>
      <c r="P12" s="6">
        <v>0</v>
      </c>
      <c r="Q12" s="33">
        <v>0</v>
      </c>
    </row>
    <row r="13" spans="1:17" x14ac:dyDescent="0.25">
      <c r="D13" s="51"/>
      <c r="E13" s="13"/>
      <c r="F13" s="12"/>
      <c r="G13" s="13"/>
      <c r="H13" s="14"/>
      <c r="J13" s="5">
        <v>20</v>
      </c>
      <c r="K13" s="32">
        <v>0</v>
      </c>
      <c r="L13" s="6">
        <v>0</v>
      </c>
      <c r="M13" s="49">
        <f>SUM(K13*L13)</f>
        <v>0</v>
      </c>
      <c r="O13" s="50">
        <v>36</v>
      </c>
      <c r="P13" s="6">
        <v>0</v>
      </c>
      <c r="Q13" s="33">
        <v>0</v>
      </c>
    </row>
    <row r="14" spans="1:17" x14ac:dyDescent="0.25">
      <c r="D14" s="51" t="s">
        <v>30</v>
      </c>
      <c r="E14" s="11"/>
      <c r="F14" s="12" t="e">
        <f t="shared" ref="F14:F17" si="5">E14/$Q$17</f>
        <v>#DIV/0!</v>
      </c>
      <c r="G14" s="13">
        <f t="shared" ref="G14:G17" si="6">IF(E14=0,0,E14/B$9)</f>
        <v>0</v>
      </c>
      <c r="H14" s="14" t="e">
        <f>SUM(F14/$B$9)</f>
        <v>#DIV/0!</v>
      </c>
      <c r="J14" s="5">
        <v>21</v>
      </c>
      <c r="K14" s="32">
        <v>0</v>
      </c>
      <c r="L14" s="6">
        <v>0</v>
      </c>
      <c r="M14" s="49">
        <f t="shared" si="4"/>
        <v>0</v>
      </c>
      <c r="O14" s="50">
        <v>39</v>
      </c>
      <c r="P14" s="6">
        <v>0</v>
      </c>
      <c r="Q14" s="33">
        <v>0</v>
      </c>
    </row>
    <row r="15" spans="1:17" x14ac:dyDescent="0.25">
      <c r="D15" s="51" t="s">
        <v>31</v>
      </c>
      <c r="E15" s="11"/>
      <c r="F15" s="12" t="e">
        <f t="shared" si="5"/>
        <v>#DIV/0!</v>
      </c>
      <c r="G15" s="13">
        <f t="shared" si="6"/>
        <v>0</v>
      </c>
      <c r="H15" s="14" t="e">
        <f>SUM(F15/$B$9)</f>
        <v>#DIV/0!</v>
      </c>
      <c r="J15" s="5">
        <v>22</v>
      </c>
      <c r="K15" s="32">
        <v>0</v>
      </c>
      <c r="L15" s="6">
        <v>0</v>
      </c>
      <c r="M15" s="49">
        <f t="shared" si="4"/>
        <v>0</v>
      </c>
      <c r="O15" s="50">
        <v>42</v>
      </c>
      <c r="P15" s="6">
        <v>0</v>
      </c>
      <c r="Q15" s="33">
        <v>0</v>
      </c>
    </row>
    <row r="16" spans="1:17" x14ac:dyDescent="0.25">
      <c r="D16" s="51" t="s">
        <v>32</v>
      </c>
      <c r="E16" s="11"/>
      <c r="F16" s="12" t="e">
        <f t="shared" si="5"/>
        <v>#DIV/0!</v>
      </c>
      <c r="G16" s="13">
        <f t="shared" si="6"/>
        <v>0</v>
      </c>
      <c r="H16" s="14" t="e">
        <f>SUM(F16/$B$9)</f>
        <v>#DIV/0!</v>
      </c>
      <c r="J16" s="5">
        <v>23</v>
      </c>
      <c r="K16" s="32">
        <v>0</v>
      </c>
      <c r="L16" s="6">
        <v>0</v>
      </c>
      <c r="M16" s="49">
        <f t="shared" si="4"/>
        <v>0</v>
      </c>
      <c r="O16" s="50">
        <v>46</v>
      </c>
      <c r="P16" s="6">
        <v>0</v>
      </c>
      <c r="Q16" s="33">
        <v>0</v>
      </c>
    </row>
    <row r="17" spans="4:17" ht="19.5" thickBot="1" x14ac:dyDescent="0.35">
      <c r="D17" s="51" t="s">
        <v>33</v>
      </c>
      <c r="E17" s="11"/>
      <c r="F17" s="12" t="e">
        <f t="shared" si="5"/>
        <v>#DIV/0!</v>
      </c>
      <c r="G17" s="13">
        <f t="shared" si="6"/>
        <v>0</v>
      </c>
      <c r="H17" s="14" t="e">
        <f>SUM(F17/$B$9)</f>
        <v>#DIV/0!</v>
      </c>
      <c r="J17" s="5">
        <v>24</v>
      </c>
      <c r="K17" s="32">
        <v>0</v>
      </c>
      <c r="L17" s="6">
        <v>0</v>
      </c>
      <c r="M17" s="49">
        <f t="shared" si="4"/>
        <v>0</v>
      </c>
      <c r="O17" s="52" t="s">
        <v>34</v>
      </c>
      <c r="P17" s="53" t="e">
        <f>SUMPRODUCT(P6:P16,Q6:Q16)/Q17</f>
        <v>#DIV/0!</v>
      </c>
      <c r="Q17" s="54">
        <f>SUM(Q6:Q16)</f>
        <v>0</v>
      </c>
    </row>
    <row r="18" spans="4:17" x14ac:dyDescent="0.25">
      <c r="D18" s="51" t="s">
        <v>35</v>
      </c>
      <c r="E18" s="17">
        <f>SUM(E14:E17)</f>
        <v>0</v>
      </c>
      <c r="F18" s="8" t="e">
        <f>SUM(F14:F17)</f>
        <v>#DIV/0!</v>
      </c>
      <c r="G18" s="17">
        <f>SUM(G14:G17)</f>
        <v>0</v>
      </c>
      <c r="H18" s="10" t="e">
        <f>SUM(H14:H17)</f>
        <v>#DIV/0!</v>
      </c>
      <c r="J18" s="5">
        <v>25</v>
      </c>
      <c r="K18" s="32">
        <v>0</v>
      </c>
      <c r="L18" s="6">
        <v>0</v>
      </c>
      <c r="M18" s="49">
        <f t="shared" si="4"/>
        <v>0</v>
      </c>
      <c r="P18" s="18"/>
      <c r="Q18" s="55"/>
    </row>
    <row r="19" spans="4:17" x14ac:dyDescent="0.25">
      <c r="D19" s="56" t="s">
        <v>36</v>
      </c>
      <c r="E19" s="19"/>
      <c r="F19" s="12"/>
      <c r="G19" s="19"/>
      <c r="H19" s="14"/>
      <c r="J19" s="5">
        <v>26</v>
      </c>
      <c r="K19" s="32">
        <v>0</v>
      </c>
      <c r="L19" s="6">
        <v>0</v>
      </c>
      <c r="M19" s="49">
        <f t="shared" si="4"/>
        <v>0</v>
      </c>
    </row>
    <row r="20" spans="4:17" x14ac:dyDescent="0.25">
      <c r="D20" s="51" t="s">
        <v>37</v>
      </c>
      <c r="E20" s="11" t="e">
        <f>E12*0.09</f>
        <v>#DIV/0!</v>
      </c>
      <c r="F20" s="12" t="e">
        <f t="shared" ref="F20:F22" si="7">E20/$Q$17</f>
        <v>#DIV/0!</v>
      </c>
      <c r="G20" s="13" t="e">
        <f>IF(E20=0,0,E20/B$9)</f>
        <v>#DIV/0!</v>
      </c>
      <c r="H20" s="14" t="e">
        <f>SUM(F20/$B$9)</f>
        <v>#DIV/0!</v>
      </c>
      <c r="J20" s="5">
        <v>27</v>
      </c>
      <c r="K20" s="32">
        <v>0</v>
      </c>
      <c r="L20" s="6">
        <v>0</v>
      </c>
      <c r="M20" s="49">
        <f t="shared" si="4"/>
        <v>0</v>
      </c>
    </row>
    <row r="21" spans="4:17" x14ac:dyDescent="0.25">
      <c r="D21" s="51" t="s">
        <v>38</v>
      </c>
      <c r="E21" s="13">
        <f>F21*Q17</f>
        <v>0</v>
      </c>
      <c r="F21" s="12">
        <f>B11</f>
        <v>0</v>
      </c>
      <c r="G21" s="13">
        <f>IF(E21=0,0,E21/B$9)</f>
        <v>0</v>
      </c>
      <c r="H21" s="14" t="e">
        <f t="shared" ref="H21:H22" si="8">SUM(F21/$B$9)</f>
        <v>#DIV/0!</v>
      </c>
      <c r="J21" s="5">
        <v>28</v>
      </c>
      <c r="K21" s="32">
        <v>0</v>
      </c>
      <c r="L21" s="6">
        <v>0</v>
      </c>
      <c r="M21" s="49">
        <f t="shared" si="4"/>
        <v>0</v>
      </c>
    </row>
    <row r="22" spans="4:17" x14ac:dyDescent="0.25">
      <c r="D22" s="51" t="s">
        <v>39</v>
      </c>
      <c r="E22" s="11"/>
      <c r="F22" s="12" t="e">
        <f t="shared" si="7"/>
        <v>#DIV/0!</v>
      </c>
      <c r="G22" s="13">
        <f>IF(E22=0,0,E22/B$9)</f>
        <v>0</v>
      </c>
      <c r="H22" s="14" t="e">
        <f t="shared" si="8"/>
        <v>#DIV/0!</v>
      </c>
      <c r="J22" s="5">
        <v>29</v>
      </c>
      <c r="K22" s="32">
        <v>0</v>
      </c>
      <c r="L22" s="6">
        <v>0</v>
      </c>
      <c r="M22" s="49">
        <f t="shared" si="4"/>
        <v>0</v>
      </c>
    </row>
    <row r="23" spans="4:17" x14ac:dyDescent="0.25">
      <c r="D23" s="51" t="s">
        <v>40</v>
      </c>
      <c r="E23" s="17" t="e">
        <f>E12-E18-E20-E21-E22</f>
        <v>#DIV/0!</v>
      </c>
      <c r="F23" s="8" t="e">
        <f>F12-F18-F20-F21-F22</f>
        <v>#DIV/0!</v>
      </c>
      <c r="G23" s="17" t="e">
        <f>G12-G18-G20-G21-G22</f>
        <v>#DIV/0!</v>
      </c>
      <c r="H23" s="10" t="e">
        <f>H12-H18-H20-H21-H22</f>
        <v>#DIV/0!</v>
      </c>
      <c r="J23" s="5">
        <v>30</v>
      </c>
      <c r="K23" s="32">
        <v>0</v>
      </c>
      <c r="L23" s="6">
        <v>0</v>
      </c>
      <c r="M23" s="49">
        <f t="shared" si="4"/>
        <v>0</v>
      </c>
    </row>
    <row r="24" spans="4:17" x14ac:dyDescent="0.25">
      <c r="D24" s="51"/>
      <c r="H24" s="20"/>
      <c r="J24" s="5">
        <v>31</v>
      </c>
      <c r="K24" s="32">
        <v>0</v>
      </c>
      <c r="L24" s="6">
        <v>0</v>
      </c>
      <c r="M24" s="49">
        <f t="shared" si="4"/>
        <v>0</v>
      </c>
    </row>
    <row r="25" spans="4:17" x14ac:dyDescent="0.25">
      <c r="D25" s="51" t="s">
        <v>41</v>
      </c>
      <c r="G25" s="21" t="e">
        <f>G23</f>
        <v>#DIV/0!</v>
      </c>
      <c r="H25" s="22" t="e">
        <f>H23</f>
        <v>#DIV/0!</v>
      </c>
      <c r="J25" s="5">
        <v>32</v>
      </c>
      <c r="K25" s="32">
        <v>0</v>
      </c>
      <c r="L25" s="6">
        <v>0</v>
      </c>
      <c r="M25" s="49">
        <f t="shared" si="4"/>
        <v>0</v>
      </c>
    </row>
    <row r="26" spans="4:17" x14ac:dyDescent="0.25">
      <c r="D26" s="51" t="s">
        <v>26</v>
      </c>
      <c r="G26" s="23" t="e">
        <f>G25*$B$10</f>
        <v>#DIV/0!</v>
      </c>
      <c r="H26" s="24" t="e">
        <f>H25*$B$10</f>
        <v>#DIV/0!</v>
      </c>
      <c r="J26" s="5">
        <v>33</v>
      </c>
      <c r="K26" s="32">
        <v>0</v>
      </c>
      <c r="L26" s="6">
        <v>0</v>
      </c>
      <c r="M26" s="49">
        <f t="shared" si="4"/>
        <v>0</v>
      </c>
    </row>
    <row r="27" spans="4:17" ht="19.5" thickBot="1" x14ac:dyDescent="0.35">
      <c r="D27" s="57" t="s">
        <v>42</v>
      </c>
      <c r="E27" s="25"/>
      <c r="F27" s="25"/>
      <c r="G27" s="26" t="e">
        <f>G25-G26</f>
        <v>#DIV/0!</v>
      </c>
      <c r="H27" s="27" t="e">
        <f>H25-H26</f>
        <v>#DIV/0!</v>
      </c>
      <c r="J27" s="5">
        <v>34</v>
      </c>
      <c r="K27" s="32">
        <v>0</v>
      </c>
      <c r="L27" s="6">
        <v>0</v>
      </c>
      <c r="M27" s="49">
        <f t="shared" si="4"/>
        <v>0</v>
      </c>
    </row>
    <row r="28" spans="4:17" x14ac:dyDescent="0.25">
      <c r="J28" s="5">
        <v>35</v>
      </c>
      <c r="K28" s="32">
        <v>0</v>
      </c>
      <c r="L28" s="6">
        <v>0</v>
      </c>
      <c r="M28" s="49">
        <f t="shared" si="4"/>
        <v>0</v>
      </c>
    </row>
    <row r="29" spans="4:17" x14ac:dyDescent="0.25">
      <c r="J29" s="5">
        <v>36</v>
      </c>
      <c r="K29" s="32">
        <v>0</v>
      </c>
      <c r="L29" s="6">
        <v>0</v>
      </c>
      <c r="M29" s="49">
        <f t="shared" si="4"/>
        <v>0</v>
      </c>
    </row>
    <row r="30" spans="4:17" x14ac:dyDescent="0.25">
      <c r="J30" s="5">
        <v>37</v>
      </c>
      <c r="K30" s="32">
        <v>0</v>
      </c>
      <c r="L30" s="6">
        <v>0</v>
      </c>
      <c r="M30" s="49">
        <f t="shared" si="4"/>
        <v>0</v>
      </c>
    </row>
    <row r="31" spans="4:17" x14ac:dyDescent="0.25">
      <c r="J31" s="5">
        <v>38</v>
      </c>
      <c r="K31" s="32">
        <v>0</v>
      </c>
      <c r="L31" s="6">
        <v>0</v>
      </c>
      <c r="M31" s="49">
        <f t="shared" si="4"/>
        <v>0</v>
      </c>
    </row>
    <row r="32" spans="4:17" x14ac:dyDescent="0.25">
      <c r="J32" s="5">
        <v>39</v>
      </c>
      <c r="K32" s="32">
        <v>0</v>
      </c>
      <c r="L32" s="6">
        <v>0</v>
      </c>
      <c r="M32" s="49">
        <f t="shared" si="4"/>
        <v>0</v>
      </c>
    </row>
    <row r="33" spans="1:13" x14ac:dyDescent="0.25">
      <c r="D33" s="2"/>
      <c r="J33" s="5">
        <v>40</v>
      </c>
      <c r="K33" s="32">
        <v>0</v>
      </c>
      <c r="L33" s="6">
        <v>0</v>
      </c>
      <c r="M33" s="49">
        <f t="shared" si="4"/>
        <v>0</v>
      </c>
    </row>
    <row r="34" spans="1:13" x14ac:dyDescent="0.25">
      <c r="D34" s="58"/>
      <c r="J34" s="5">
        <v>41</v>
      </c>
      <c r="K34" s="32">
        <v>0</v>
      </c>
      <c r="L34" s="6">
        <v>0</v>
      </c>
      <c r="M34" s="49">
        <f t="shared" si="4"/>
        <v>0</v>
      </c>
    </row>
    <row r="35" spans="1:13" x14ac:dyDescent="0.25">
      <c r="D35" s="58"/>
      <c r="J35" s="5">
        <v>42</v>
      </c>
      <c r="K35" s="32">
        <v>0</v>
      </c>
      <c r="L35" s="6">
        <v>0</v>
      </c>
      <c r="M35" s="49">
        <f t="shared" si="4"/>
        <v>0</v>
      </c>
    </row>
    <row r="36" spans="1:13" x14ac:dyDescent="0.25">
      <c r="D36" s="58"/>
      <c r="J36" s="5">
        <v>43</v>
      </c>
      <c r="K36" s="32">
        <v>0</v>
      </c>
      <c r="L36" s="6">
        <v>0</v>
      </c>
      <c r="M36" s="49">
        <f t="shared" si="4"/>
        <v>0</v>
      </c>
    </row>
    <row r="37" spans="1:13" x14ac:dyDescent="0.25">
      <c r="D37" s="58"/>
      <c r="J37" s="5">
        <v>44</v>
      </c>
      <c r="K37" s="32">
        <v>0</v>
      </c>
      <c r="L37" s="6">
        <v>0</v>
      </c>
      <c r="M37" s="49">
        <f t="shared" si="4"/>
        <v>0</v>
      </c>
    </row>
    <row r="38" spans="1:13" x14ac:dyDescent="0.25">
      <c r="J38" s="5">
        <v>45</v>
      </c>
      <c r="K38" s="32">
        <v>0</v>
      </c>
      <c r="L38" s="6">
        <v>0</v>
      </c>
      <c r="M38" s="49">
        <f t="shared" si="4"/>
        <v>0</v>
      </c>
    </row>
    <row r="39" spans="1:13" x14ac:dyDescent="0.25">
      <c r="J39" s="5">
        <v>46</v>
      </c>
      <c r="K39" s="32">
        <v>0</v>
      </c>
      <c r="L39" s="6">
        <v>0</v>
      </c>
      <c r="M39" s="49">
        <f t="shared" si="4"/>
        <v>0</v>
      </c>
    </row>
    <row r="40" spans="1:13" x14ac:dyDescent="0.25">
      <c r="J40" s="5">
        <v>47</v>
      </c>
      <c r="K40" s="32">
        <v>0</v>
      </c>
      <c r="L40" s="6">
        <v>0</v>
      </c>
      <c r="M40" s="49">
        <f t="shared" si="4"/>
        <v>0</v>
      </c>
    </row>
    <row r="41" spans="1:13" x14ac:dyDescent="0.25">
      <c r="J41" s="5">
        <v>48</v>
      </c>
      <c r="K41" s="32">
        <v>0</v>
      </c>
      <c r="L41" s="6">
        <v>0</v>
      </c>
      <c r="M41" s="49">
        <f t="shared" si="4"/>
        <v>0</v>
      </c>
    </row>
    <row r="42" spans="1:13" x14ac:dyDescent="0.25">
      <c r="J42" s="5">
        <v>49</v>
      </c>
      <c r="K42" s="32">
        <v>0</v>
      </c>
      <c r="L42" s="6">
        <v>0</v>
      </c>
      <c r="M42" s="49">
        <f t="shared" si="4"/>
        <v>0</v>
      </c>
    </row>
    <row r="43" spans="1:13" x14ac:dyDescent="0.25">
      <c r="J43" s="5">
        <v>50</v>
      </c>
      <c r="K43" s="32">
        <v>0</v>
      </c>
      <c r="L43" s="6">
        <v>0</v>
      </c>
      <c r="M43" s="49">
        <f t="shared" si="4"/>
        <v>0</v>
      </c>
    </row>
    <row r="44" spans="1:13" x14ac:dyDescent="0.25">
      <c r="J44" s="28" t="s">
        <v>43</v>
      </c>
      <c r="K44" s="32">
        <v>0</v>
      </c>
      <c r="L44" s="6">
        <v>0</v>
      </c>
      <c r="M44" s="49">
        <f t="shared" ref="M44" si="9">SUM(K44*L44)</f>
        <v>0</v>
      </c>
    </row>
    <row r="45" spans="1:13" ht="19.5" thickBot="1" x14ac:dyDescent="0.35">
      <c r="J45" s="52" t="s">
        <v>44</v>
      </c>
      <c r="K45" s="59">
        <f>SUM(K6:K44)</f>
        <v>0</v>
      </c>
      <c r="L45" s="60" t="e">
        <f>SUM(M45/K45)</f>
        <v>#DIV/0!</v>
      </c>
      <c r="M45" s="61">
        <f>SUM(M6:M44)</f>
        <v>0</v>
      </c>
    </row>
    <row r="46" spans="1:13" x14ac:dyDescent="0.25">
      <c r="A46" s="2"/>
      <c r="J46" s="18"/>
      <c r="K46" s="29"/>
      <c r="M46" s="30"/>
    </row>
  </sheetData>
  <sheetProtection algorithmName="SHA-512" hashValue="jdcYH9DseD5GfiKi8K+CAHEjx4Vv3Tmho/GpyVQslrnx5Hk7JtEiDMFK7GR90bSrk/PrP28ik51aAYHBbsbf7A==" saltValue="bmp2HV5ro9FzYR28Z3rqpg==" spinCount="100000" sheet="1" objects="1" scenarios="1"/>
  <mergeCells count="4">
    <mergeCell ref="D4:H4"/>
    <mergeCell ref="J4:M4"/>
    <mergeCell ref="O4:Q4"/>
    <mergeCell ref="E5:F5"/>
  </mergeCells>
  <pageMargins left="0.7" right="0.7" top="0.75" bottom="0.75" header="0.3" footer="0.3"/>
  <pageSetup paperSize="9" scale="7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5661E1-27D5-4652-8FBD-1E3E536A5CF7}">
  <sheetPr>
    <pageSetUpPr fitToPage="1"/>
  </sheetPr>
  <dimension ref="A1:Q46"/>
  <sheetViews>
    <sheetView showGridLines="0" tabSelected="1" zoomScale="70" zoomScaleNormal="70" workbookViewId="0">
      <selection activeCell="A3" sqref="A3"/>
    </sheetView>
  </sheetViews>
  <sheetFormatPr defaultRowHeight="15" x14ac:dyDescent="0.25"/>
  <cols>
    <col min="1" max="1" width="24.140625" customWidth="1"/>
    <col min="2" max="2" width="14.85546875" customWidth="1"/>
    <col min="3" max="3" width="3.7109375" customWidth="1"/>
    <col min="4" max="4" width="32.28515625" customWidth="1"/>
    <col min="5" max="8" width="20.85546875" customWidth="1"/>
    <col min="9" max="9" width="3.7109375" customWidth="1"/>
    <col min="10" max="10" width="10.85546875" style="1" customWidth="1"/>
    <col min="11" max="11" width="19" customWidth="1"/>
    <col min="12" max="12" width="21.42578125" customWidth="1"/>
    <col min="13" max="13" width="20.85546875" bestFit="1" customWidth="1"/>
    <col min="14" max="14" width="3.7109375" customWidth="1"/>
    <col min="15" max="15" width="9.7109375" bestFit="1" customWidth="1"/>
    <col min="16" max="16" width="16.5703125" bestFit="1" customWidth="1"/>
    <col min="17" max="17" width="12.28515625" bestFit="1" customWidth="1"/>
    <col min="18" max="19" width="9.7109375" bestFit="1" customWidth="1"/>
    <col min="20" max="20" width="12.7109375" customWidth="1"/>
    <col min="22" max="22" width="4.28515625" customWidth="1"/>
  </cols>
  <sheetData>
    <row r="1" spans="1:17" ht="18.75" x14ac:dyDescent="0.3">
      <c r="A1" s="34" t="s">
        <v>0</v>
      </c>
    </row>
    <row r="2" spans="1:17" ht="15.75" x14ac:dyDescent="0.25">
      <c r="A2" s="35" t="s">
        <v>60</v>
      </c>
      <c r="C2" s="35"/>
    </row>
    <row r="3" spans="1:17" ht="15.75" thickBot="1" x14ac:dyDescent="0.3"/>
    <row r="4" spans="1:17" ht="21.75" thickBot="1" x14ac:dyDescent="0.4">
      <c r="A4" s="2" t="s">
        <v>1</v>
      </c>
      <c r="B4" s="3"/>
      <c r="D4" s="64" t="s">
        <v>2</v>
      </c>
      <c r="E4" s="65"/>
      <c r="F4" s="65"/>
      <c r="G4" s="65"/>
      <c r="H4" s="66"/>
      <c r="J4" s="64" t="s">
        <v>3</v>
      </c>
      <c r="K4" s="65"/>
      <c r="L4" s="65"/>
      <c r="M4" s="66"/>
      <c r="O4" s="64" t="s">
        <v>4</v>
      </c>
      <c r="P4" s="65"/>
      <c r="Q4" s="66"/>
    </row>
    <row r="5" spans="1:17" ht="15.75" x14ac:dyDescent="0.25">
      <c r="A5" s="2" t="s">
        <v>5</v>
      </c>
      <c r="B5" s="7"/>
      <c r="D5" s="36" t="s">
        <v>7</v>
      </c>
      <c r="E5" s="67" t="s">
        <v>8</v>
      </c>
      <c r="F5" s="67"/>
      <c r="G5" s="37"/>
      <c r="H5" s="38"/>
      <c r="J5" s="39" t="s">
        <v>9</v>
      </c>
      <c r="K5" s="40" t="s">
        <v>10</v>
      </c>
      <c r="L5" s="40" t="s">
        <v>11</v>
      </c>
      <c r="M5" s="41" t="s">
        <v>12</v>
      </c>
      <c r="O5" s="42" t="s">
        <v>13</v>
      </c>
      <c r="P5" s="43" t="s">
        <v>14</v>
      </c>
      <c r="Q5" s="44" t="s">
        <v>15</v>
      </c>
    </row>
    <row r="6" spans="1:17" ht="15.75" x14ac:dyDescent="0.25">
      <c r="A6" s="2" t="s">
        <v>16</v>
      </c>
      <c r="B6" s="4"/>
      <c r="D6" s="45"/>
      <c r="E6" s="46">
        <f>B8</f>
        <v>0</v>
      </c>
      <c r="F6" s="47" t="str">
        <f>B8&amp;" per TE"</f>
        <v xml:space="preserve"> per TE</v>
      </c>
      <c r="G6" s="47" t="s">
        <v>17</v>
      </c>
      <c r="H6" s="48" t="s">
        <v>18</v>
      </c>
      <c r="J6" s="5">
        <v>13</v>
      </c>
      <c r="K6" s="32">
        <v>0</v>
      </c>
      <c r="L6" s="6">
        <v>0</v>
      </c>
      <c r="M6" s="49">
        <f t="shared" ref="M6" si="0">SUM(K6*L6)</f>
        <v>0</v>
      </c>
      <c r="O6" s="50">
        <v>16</v>
      </c>
      <c r="P6" s="6">
        <v>0</v>
      </c>
      <c r="Q6" s="33">
        <v>0</v>
      </c>
    </row>
    <row r="7" spans="1:17" x14ac:dyDescent="0.25">
      <c r="A7" s="2" t="s">
        <v>19</v>
      </c>
      <c r="B7" s="7"/>
      <c r="D7" s="51" t="s">
        <v>20</v>
      </c>
      <c r="E7" s="9" t="e">
        <f>P17*Q17</f>
        <v>#DIV/0!</v>
      </c>
      <c r="F7" s="8" t="e">
        <f>E7/$Q$17</f>
        <v>#DIV/0!</v>
      </c>
      <c r="G7" s="9" t="e">
        <f>IF(E7=0,0,E7/B$9)</f>
        <v>#DIV/0!</v>
      </c>
      <c r="H7" s="10" t="e">
        <f>SUM(F7/$B$9)</f>
        <v>#DIV/0!</v>
      </c>
      <c r="J7" s="5">
        <v>14</v>
      </c>
      <c r="K7" s="32">
        <v>0</v>
      </c>
      <c r="L7" s="6">
        <v>0</v>
      </c>
      <c r="M7" s="49">
        <f t="shared" ref="M7:M11" si="1">SUM(K7*L7)</f>
        <v>0</v>
      </c>
      <c r="O7" s="50">
        <v>18</v>
      </c>
      <c r="P7" s="6">
        <v>0</v>
      </c>
      <c r="Q7" s="33">
        <v>0</v>
      </c>
    </row>
    <row r="8" spans="1:17" x14ac:dyDescent="0.25">
      <c r="A8" s="2" t="s">
        <v>21</v>
      </c>
      <c r="B8" s="7"/>
      <c r="D8" s="51" t="s">
        <v>23</v>
      </c>
      <c r="E8" s="11"/>
      <c r="F8" s="12" t="e">
        <f>E8/$Q$17</f>
        <v>#DIV/0!</v>
      </c>
      <c r="G8" s="13">
        <f t="shared" ref="G8:G10" si="2">IF(E8=0,0,E8/B$9)</f>
        <v>0</v>
      </c>
      <c r="H8" s="14" t="e">
        <f>SUM(F8/$B$9)</f>
        <v>#DIV/0!</v>
      </c>
      <c r="J8" s="5">
        <v>15</v>
      </c>
      <c r="K8" s="32">
        <v>0</v>
      </c>
      <c r="L8" s="6">
        <v>0</v>
      </c>
      <c r="M8" s="49">
        <f t="shared" si="1"/>
        <v>0</v>
      </c>
      <c r="O8" s="50">
        <v>22</v>
      </c>
      <c r="P8" s="6">
        <v>0</v>
      </c>
      <c r="Q8" s="33">
        <v>0</v>
      </c>
    </row>
    <row r="9" spans="1:17" x14ac:dyDescent="0.25">
      <c r="A9" s="2" t="s">
        <v>24</v>
      </c>
      <c r="B9" s="7"/>
      <c r="D9" s="51" t="s">
        <v>25</v>
      </c>
      <c r="E9" s="11"/>
      <c r="F9" s="12" t="e">
        <f t="shared" ref="F9:F10" si="3">E9/$Q$17</f>
        <v>#DIV/0!</v>
      </c>
      <c r="G9" s="13">
        <f t="shared" si="2"/>
        <v>0</v>
      </c>
      <c r="H9" s="14" t="e">
        <f>SUM(F9/$B$9)</f>
        <v>#DIV/0!</v>
      </c>
      <c r="J9" s="5">
        <v>16</v>
      </c>
      <c r="K9" s="32">
        <v>0</v>
      </c>
      <c r="L9" s="6">
        <v>0</v>
      </c>
      <c r="M9" s="49">
        <f t="shared" si="1"/>
        <v>0</v>
      </c>
      <c r="O9" s="50">
        <v>25</v>
      </c>
      <c r="P9" s="6">
        <v>0</v>
      </c>
      <c r="Q9" s="33">
        <v>0</v>
      </c>
    </row>
    <row r="10" spans="1:17" x14ac:dyDescent="0.25">
      <c r="A10" s="2" t="s">
        <v>26</v>
      </c>
      <c r="B10" s="15"/>
      <c r="D10" s="51" t="s">
        <v>27</v>
      </c>
      <c r="E10" s="11"/>
      <c r="F10" s="12" t="e">
        <f t="shared" si="3"/>
        <v>#DIV/0!</v>
      </c>
      <c r="G10" s="13">
        <f t="shared" si="2"/>
        <v>0</v>
      </c>
      <c r="H10" s="14" t="e">
        <f>SUM(F10/$B$9)</f>
        <v>#DIV/0!</v>
      </c>
      <c r="J10" s="5">
        <v>17</v>
      </c>
      <c r="K10" s="32">
        <v>0</v>
      </c>
      <c r="L10" s="6">
        <v>0</v>
      </c>
      <c r="M10" s="49">
        <f t="shared" si="1"/>
        <v>0</v>
      </c>
      <c r="O10" s="50">
        <v>27</v>
      </c>
      <c r="P10" s="6">
        <v>0</v>
      </c>
      <c r="Q10" s="33">
        <v>0</v>
      </c>
    </row>
    <row r="11" spans="1:17" x14ac:dyDescent="0.25">
      <c r="A11" s="2" t="s">
        <v>45</v>
      </c>
      <c r="B11" s="16"/>
      <c r="D11" s="51"/>
      <c r="E11" s="13"/>
      <c r="F11" s="12"/>
      <c r="G11" s="13"/>
      <c r="H11" s="14"/>
      <c r="J11" s="5">
        <v>18</v>
      </c>
      <c r="K11" s="32">
        <v>0</v>
      </c>
      <c r="L11" s="6">
        <v>0</v>
      </c>
      <c r="M11" s="49">
        <f t="shared" si="1"/>
        <v>0</v>
      </c>
      <c r="O11" s="50">
        <v>30</v>
      </c>
      <c r="P11" s="6">
        <v>0</v>
      </c>
      <c r="Q11" s="33">
        <v>0</v>
      </c>
    </row>
    <row r="12" spans="1:17" x14ac:dyDescent="0.25">
      <c r="D12" s="51" t="s">
        <v>29</v>
      </c>
      <c r="E12" s="17" t="e">
        <f>E7-SUM(E8:E10)</f>
        <v>#DIV/0!</v>
      </c>
      <c r="F12" s="8" t="e">
        <f>F7-SUM(F8:F10)</f>
        <v>#DIV/0!</v>
      </c>
      <c r="G12" s="17" t="e">
        <f>G7-SUM(G8:G10)</f>
        <v>#DIV/0!</v>
      </c>
      <c r="H12" s="10" t="e">
        <f>H7-SUM(H8:H10)</f>
        <v>#DIV/0!</v>
      </c>
      <c r="J12" s="5">
        <v>19</v>
      </c>
      <c r="K12" s="32">
        <v>0</v>
      </c>
      <c r="L12" s="6">
        <v>0</v>
      </c>
      <c r="M12" s="49">
        <f t="shared" ref="M12:M43" si="4">SUM(K12*L12)</f>
        <v>0</v>
      </c>
      <c r="O12" s="50">
        <v>33</v>
      </c>
      <c r="P12" s="6">
        <v>0</v>
      </c>
      <c r="Q12" s="33">
        <v>0</v>
      </c>
    </row>
    <row r="13" spans="1:17" x14ac:dyDescent="0.25">
      <c r="D13" s="51"/>
      <c r="E13" s="63"/>
      <c r="F13" s="12"/>
      <c r="G13" s="13"/>
      <c r="H13" s="14"/>
      <c r="J13" s="5">
        <v>20</v>
      </c>
      <c r="K13" s="32">
        <v>0</v>
      </c>
      <c r="L13" s="6">
        <v>0</v>
      </c>
      <c r="M13" s="49">
        <f>SUM(K13*L13)</f>
        <v>0</v>
      </c>
      <c r="O13" s="50">
        <v>36</v>
      </c>
      <c r="P13" s="6">
        <v>0</v>
      </c>
      <c r="Q13" s="33">
        <v>0</v>
      </c>
    </row>
    <row r="14" spans="1:17" x14ac:dyDescent="0.25">
      <c r="D14" s="51" t="s">
        <v>30</v>
      </c>
      <c r="E14" s="11"/>
      <c r="F14" s="12" t="e">
        <f t="shared" ref="F14:F17" si="5">E14/$Q$17</f>
        <v>#DIV/0!</v>
      </c>
      <c r="G14" s="13">
        <f t="shared" ref="G14:G17" si="6">IF(E14=0,0,E14/B$9)</f>
        <v>0</v>
      </c>
      <c r="H14" s="14" t="e">
        <f>SUM(F14/$B$9)</f>
        <v>#DIV/0!</v>
      </c>
      <c r="J14" s="5">
        <v>21</v>
      </c>
      <c r="K14" s="32">
        <v>0</v>
      </c>
      <c r="L14" s="6">
        <v>0</v>
      </c>
      <c r="M14" s="49">
        <f t="shared" si="4"/>
        <v>0</v>
      </c>
      <c r="O14" s="50">
        <v>39</v>
      </c>
      <c r="P14" s="6">
        <v>0</v>
      </c>
      <c r="Q14" s="33">
        <v>0</v>
      </c>
    </row>
    <row r="15" spans="1:17" x14ac:dyDescent="0.25">
      <c r="D15" s="51" t="s">
        <v>31</v>
      </c>
      <c r="E15" s="11"/>
      <c r="F15" s="12" t="e">
        <f t="shared" si="5"/>
        <v>#DIV/0!</v>
      </c>
      <c r="G15" s="13">
        <f t="shared" si="6"/>
        <v>0</v>
      </c>
      <c r="H15" s="14" t="e">
        <f>SUM(F15/$B$9)</f>
        <v>#DIV/0!</v>
      </c>
      <c r="J15" s="5">
        <v>22</v>
      </c>
      <c r="K15" s="32">
        <v>0</v>
      </c>
      <c r="L15" s="6">
        <v>0</v>
      </c>
      <c r="M15" s="49">
        <f t="shared" si="4"/>
        <v>0</v>
      </c>
      <c r="O15" s="50">
        <v>42</v>
      </c>
      <c r="P15" s="6">
        <v>0</v>
      </c>
      <c r="Q15" s="33">
        <v>0</v>
      </c>
    </row>
    <row r="16" spans="1:17" x14ac:dyDescent="0.25">
      <c r="D16" s="51" t="s">
        <v>32</v>
      </c>
      <c r="E16" s="11"/>
      <c r="F16" s="12" t="e">
        <f t="shared" si="5"/>
        <v>#DIV/0!</v>
      </c>
      <c r="G16" s="13">
        <f t="shared" si="6"/>
        <v>0</v>
      </c>
      <c r="H16" s="14" t="e">
        <f>SUM(F16/$B$9)</f>
        <v>#DIV/0!</v>
      </c>
      <c r="J16" s="5">
        <v>23</v>
      </c>
      <c r="K16" s="32">
        <v>0</v>
      </c>
      <c r="L16" s="6">
        <v>0</v>
      </c>
      <c r="M16" s="49">
        <f t="shared" si="4"/>
        <v>0</v>
      </c>
      <c r="O16" s="50">
        <v>46</v>
      </c>
      <c r="P16" s="6">
        <v>0</v>
      </c>
      <c r="Q16" s="33">
        <v>0</v>
      </c>
    </row>
    <row r="17" spans="4:17" ht="19.5" thickBot="1" x14ac:dyDescent="0.35">
      <c r="D17" s="51" t="s">
        <v>33</v>
      </c>
      <c r="E17" s="11"/>
      <c r="F17" s="12" t="e">
        <f t="shared" si="5"/>
        <v>#DIV/0!</v>
      </c>
      <c r="G17" s="13">
        <f t="shared" si="6"/>
        <v>0</v>
      </c>
      <c r="H17" s="14" t="e">
        <f>SUM(F17/$B$9)</f>
        <v>#DIV/0!</v>
      </c>
      <c r="J17" s="5">
        <v>24</v>
      </c>
      <c r="K17" s="32">
        <v>0</v>
      </c>
      <c r="L17" s="6">
        <v>0</v>
      </c>
      <c r="M17" s="49">
        <f t="shared" si="4"/>
        <v>0</v>
      </c>
      <c r="O17" s="52" t="s">
        <v>34</v>
      </c>
      <c r="P17" s="53" t="e">
        <f>SUMPRODUCT(P6:P16,Q6:Q16)/Q17</f>
        <v>#DIV/0!</v>
      </c>
      <c r="Q17" s="54">
        <f>SUM(Q6:Q16)</f>
        <v>0</v>
      </c>
    </row>
    <row r="18" spans="4:17" x14ac:dyDescent="0.25">
      <c r="D18" s="51" t="s">
        <v>35</v>
      </c>
      <c r="E18" s="17">
        <f>SUM(E14:E17)</f>
        <v>0</v>
      </c>
      <c r="F18" s="8" t="e">
        <f>SUM(F14:F17)</f>
        <v>#DIV/0!</v>
      </c>
      <c r="G18" s="17">
        <f>SUM(G14:G17)</f>
        <v>0</v>
      </c>
      <c r="H18" s="10" t="e">
        <f>SUM(H14:H17)</f>
        <v>#DIV/0!</v>
      </c>
      <c r="J18" s="5">
        <v>25</v>
      </c>
      <c r="K18" s="32">
        <v>0</v>
      </c>
      <c r="L18" s="6">
        <v>0</v>
      </c>
      <c r="M18" s="49">
        <f t="shared" si="4"/>
        <v>0</v>
      </c>
      <c r="P18" s="18"/>
      <c r="Q18" s="55"/>
    </row>
    <row r="19" spans="4:17" x14ac:dyDescent="0.25">
      <c r="D19" s="56" t="s">
        <v>36</v>
      </c>
      <c r="E19" s="19"/>
      <c r="F19" s="12"/>
      <c r="G19" s="19"/>
      <c r="H19" s="14"/>
      <c r="J19" s="5">
        <v>26</v>
      </c>
      <c r="K19" s="32">
        <v>0</v>
      </c>
      <c r="L19" s="6">
        <v>0</v>
      </c>
      <c r="M19" s="49">
        <f t="shared" si="4"/>
        <v>0</v>
      </c>
    </row>
    <row r="20" spans="4:17" x14ac:dyDescent="0.25">
      <c r="D20" s="51" t="s">
        <v>37</v>
      </c>
      <c r="E20" s="11" t="e">
        <f>E12*0.09</f>
        <v>#DIV/0!</v>
      </c>
      <c r="F20" s="12" t="e">
        <f t="shared" ref="F20:F22" si="7">E20/$Q$17</f>
        <v>#DIV/0!</v>
      </c>
      <c r="G20" s="13" t="e">
        <f>IF(E20=0,0,E20/B$9)</f>
        <v>#DIV/0!</v>
      </c>
      <c r="H20" s="14" t="e">
        <f>SUM(F20/$B$9)</f>
        <v>#DIV/0!</v>
      </c>
      <c r="J20" s="5">
        <v>27</v>
      </c>
      <c r="K20" s="32">
        <v>0</v>
      </c>
      <c r="L20" s="6">
        <v>0</v>
      </c>
      <c r="M20" s="49">
        <f t="shared" si="4"/>
        <v>0</v>
      </c>
    </row>
    <row r="21" spans="4:17" x14ac:dyDescent="0.25">
      <c r="D21" s="51" t="s">
        <v>38</v>
      </c>
      <c r="E21" s="13">
        <f>F21*Q17</f>
        <v>0</v>
      </c>
      <c r="F21" s="12">
        <f>B11</f>
        <v>0</v>
      </c>
      <c r="G21" s="13">
        <f>IF(E21=0,0,E21/B$9)</f>
        <v>0</v>
      </c>
      <c r="H21" s="14" t="e">
        <f t="shared" ref="H21:H22" si="8">SUM(F21/$B$9)</f>
        <v>#DIV/0!</v>
      </c>
      <c r="J21" s="5">
        <v>28</v>
      </c>
      <c r="K21" s="32">
        <v>0</v>
      </c>
      <c r="L21" s="6">
        <v>0</v>
      </c>
      <c r="M21" s="49">
        <f t="shared" si="4"/>
        <v>0</v>
      </c>
    </row>
    <row r="22" spans="4:17" x14ac:dyDescent="0.25">
      <c r="D22" s="51" t="s">
        <v>39</v>
      </c>
      <c r="E22" s="11"/>
      <c r="F22" s="12" t="e">
        <f t="shared" si="7"/>
        <v>#DIV/0!</v>
      </c>
      <c r="G22" s="13">
        <f>IF(E22=0,0,E22/B$9)</f>
        <v>0</v>
      </c>
      <c r="H22" s="14" t="e">
        <f t="shared" si="8"/>
        <v>#DIV/0!</v>
      </c>
      <c r="J22" s="5">
        <v>29</v>
      </c>
      <c r="K22" s="32">
        <v>0</v>
      </c>
      <c r="L22" s="6">
        <v>0</v>
      </c>
      <c r="M22" s="49">
        <f t="shared" si="4"/>
        <v>0</v>
      </c>
    </row>
    <row r="23" spans="4:17" x14ac:dyDescent="0.25">
      <c r="D23" s="51" t="s">
        <v>40</v>
      </c>
      <c r="E23" s="17" t="e">
        <f>E12-E18-E20-E21-E22</f>
        <v>#DIV/0!</v>
      </c>
      <c r="F23" s="8" t="e">
        <f>F12-F18-F20-F21-F22</f>
        <v>#DIV/0!</v>
      </c>
      <c r="G23" s="17" t="e">
        <f>G12-G18-G20-G21-G22</f>
        <v>#DIV/0!</v>
      </c>
      <c r="H23" s="10" t="e">
        <f>H12-H18-H20-H21-H22</f>
        <v>#DIV/0!</v>
      </c>
      <c r="J23" s="5">
        <v>30</v>
      </c>
      <c r="K23" s="32">
        <v>0</v>
      </c>
      <c r="L23" s="6">
        <v>0</v>
      </c>
      <c r="M23" s="49">
        <f t="shared" si="4"/>
        <v>0</v>
      </c>
    </row>
    <row r="24" spans="4:17" x14ac:dyDescent="0.25">
      <c r="D24" s="51"/>
      <c r="H24" s="20"/>
      <c r="J24" s="5">
        <v>31</v>
      </c>
      <c r="K24" s="32">
        <v>0</v>
      </c>
      <c r="L24" s="6">
        <v>0</v>
      </c>
      <c r="M24" s="49">
        <f t="shared" si="4"/>
        <v>0</v>
      </c>
    </row>
    <row r="25" spans="4:17" x14ac:dyDescent="0.25">
      <c r="D25" s="51" t="s">
        <v>41</v>
      </c>
      <c r="G25" s="21" t="e">
        <f>G23</f>
        <v>#DIV/0!</v>
      </c>
      <c r="H25" s="22" t="e">
        <f>H23</f>
        <v>#DIV/0!</v>
      </c>
      <c r="J25" s="5">
        <v>32</v>
      </c>
      <c r="K25" s="32">
        <v>0</v>
      </c>
      <c r="L25" s="6">
        <v>0</v>
      </c>
      <c r="M25" s="49">
        <f t="shared" si="4"/>
        <v>0</v>
      </c>
    </row>
    <row r="26" spans="4:17" x14ac:dyDescent="0.25">
      <c r="D26" s="51" t="s">
        <v>26</v>
      </c>
      <c r="G26" s="23" t="e">
        <f>G25*$B$10</f>
        <v>#DIV/0!</v>
      </c>
      <c r="H26" s="24" t="e">
        <f>H25*$B$10</f>
        <v>#DIV/0!</v>
      </c>
      <c r="J26" s="5">
        <v>33</v>
      </c>
      <c r="K26" s="32">
        <v>0</v>
      </c>
      <c r="L26" s="6">
        <v>0</v>
      </c>
      <c r="M26" s="49">
        <f t="shared" si="4"/>
        <v>0</v>
      </c>
    </row>
    <row r="27" spans="4:17" ht="19.5" thickBot="1" x14ac:dyDescent="0.35">
      <c r="D27" s="57" t="s">
        <v>42</v>
      </c>
      <c r="E27" s="25"/>
      <c r="F27" s="25"/>
      <c r="G27" s="26" t="e">
        <f>G25-G26</f>
        <v>#DIV/0!</v>
      </c>
      <c r="H27" s="27" t="e">
        <f>H25-H26</f>
        <v>#DIV/0!</v>
      </c>
      <c r="J27" s="5">
        <v>34</v>
      </c>
      <c r="K27" s="32">
        <v>0</v>
      </c>
      <c r="L27" s="6">
        <v>0</v>
      </c>
      <c r="M27" s="49">
        <f t="shared" si="4"/>
        <v>0</v>
      </c>
    </row>
    <row r="28" spans="4:17" x14ac:dyDescent="0.25">
      <c r="D28" s="51"/>
      <c r="H28" s="24"/>
      <c r="J28" s="5">
        <v>35</v>
      </c>
      <c r="K28" s="32">
        <v>0</v>
      </c>
      <c r="L28" s="6">
        <v>0</v>
      </c>
      <c r="M28" s="49">
        <f t="shared" si="4"/>
        <v>0</v>
      </c>
    </row>
    <row r="29" spans="4:17" x14ac:dyDescent="0.25">
      <c r="D29" s="51" t="s">
        <v>46</v>
      </c>
      <c r="G29" s="31"/>
      <c r="H29" s="20" t="e">
        <f>G29/$Q$17</f>
        <v>#DIV/0!</v>
      </c>
      <c r="J29" s="5">
        <v>36</v>
      </c>
      <c r="K29" s="32">
        <v>0</v>
      </c>
      <c r="L29" s="6">
        <v>0</v>
      </c>
      <c r="M29" s="49">
        <f t="shared" si="4"/>
        <v>0</v>
      </c>
    </row>
    <row r="30" spans="4:17" x14ac:dyDescent="0.25">
      <c r="D30" s="51" t="s">
        <v>47</v>
      </c>
      <c r="G30" s="31"/>
      <c r="H30" s="20" t="e">
        <f t="shared" ref="H30:H37" si="9">G30/$Q$17</f>
        <v>#DIV/0!</v>
      </c>
      <c r="J30" s="5">
        <v>37</v>
      </c>
      <c r="K30" s="32">
        <v>0</v>
      </c>
      <c r="L30" s="6">
        <v>0</v>
      </c>
      <c r="M30" s="49">
        <f t="shared" si="4"/>
        <v>0</v>
      </c>
    </row>
    <row r="31" spans="4:17" x14ac:dyDescent="0.25">
      <c r="D31" s="51" t="s">
        <v>48</v>
      </c>
      <c r="G31" s="31"/>
      <c r="H31" s="20" t="e">
        <f t="shared" si="9"/>
        <v>#DIV/0!</v>
      </c>
      <c r="J31" s="5">
        <v>38</v>
      </c>
      <c r="K31" s="32">
        <v>0</v>
      </c>
      <c r="L31" s="6">
        <v>0</v>
      </c>
      <c r="M31" s="49">
        <f t="shared" si="4"/>
        <v>0</v>
      </c>
    </row>
    <row r="32" spans="4:17" x14ac:dyDescent="0.25">
      <c r="D32" s="51" t="s">
        <v>49</v>
      </c>
      <c r="G32" s="31"/>
      <c r="H32" s="20" t="e">
        <f t="shared" si="9"/>
        <v>#DIV/0!</v>
      </c>
      <c r="J32" s="5">
        <v>39</v>
      </c>
      <c r="K32" s="32">
        <v>0</v>
      </c>
      <c r="L32" s="6">
        <v>0</v>
      </c>
      <c r="M32" s="49">
        <f t="shared" si="4"/>
        <v>0</v>
      </c>
    </row>
    <row r="33" spans="1:13" x14ac:dyDescent="0.25">
      <c r="D33" s="51" t="s">
        <v>50</v>
      </c>
      <c r="G33" s="31"/>
      <c r="H33" s="20" t="e">
        <f t="shared" si="9"/>
        <v>#DIV/0!</v>
      </c>
      <c r="J33" s="5">
        <v>40</v>
      </c>
      <c r="K33" s="32">
        <v>0</v>
      </c>
      <c r="L33" s="6">
        <v>0</v>
      </c>
      <c r="M33" s="49">
        <f t="shared" si="4"/>
        <v>0</v>
      </c>
    </row>
    <row r="34" spans="1:13" x14ac:dyDescent="0.25">
      <c r="D34" s="51" t="s">
        <v>51</v>
      </c>
      <c r="G34" s="31"/>
      <c r="H34" s="20" t="e">
        <f t="shared" si="9"/>
        <v>#DIV/0!</v>
      </c>
      <c r="J34" s="5">
        <v>41</v>
      </c>
      <c r="K34" s="32">
        <v>0</v>
      </c>
      <c r="L34" s="6">
        <v>0</v>
      </c>
      <c r="M34" s="49">
        <f t="shared" si="4"/>
        <v>0</v>
      </c>
    </row>
    <row r="35" spans="1:13" x14ac:dyDescent="0.25">
      <c r="D35" s="51" t="s">
        <v>52</v>
      </c>
      <c r="G35" s="31"/>
      <c r="H35" s="20" t="e">
        <f t="shared" si="9"/>
        <v>#DIV/0!</v>
      </c>
      <c r="J35" s="5">
        <v>42</v>
      </c>
      <c r="K35" s="32">
        <v>0</v>
      </c>
      <c r="L35" s="6">
        <v>0</v>
      </c>
      <c r="M35" s="49">
        <f t="shared" si="4"/>
        <v>0</v>
      </c>
    </row>
    <row r="36" spans="1:13" x14ac:dyDescent="0.25">
      <c r="D36" s="51" t="s">
        <v>53</v>
      </c>
      <c r="G36" s="31"/>
      <c r="H36" s="20" t="e">
        <f t="shared" si="9"/>
        <v>#DIV/0!</v>
      </c>
      <c r="J36" s="5">
        <v>43</v>
      </c>
      <c r="K36" s="32">
        <v>0</v>
      </c>
      <c r="L36" s="6">
        <v>0</v>
      </c>
      <c r="M36" s="49">
        <f t="shared" si="4"/>
        <v>0</v>
      </c>
    </row>
    <row r="37" spans="1:13" x14ac:dyDescent="0.25">
      <c r="D37" s="51" t="s">
        <v>54</v>
      </c>
      <c r="G37" s="31"/>
      <c r="H37" s="20" t="e">
        <f t="shared" si="9"/>
        <v>#DIV/0!</v>
      </c>
      <c r="J37" s="5">
        <v>44</v>
      </c>
      <c r="K37" s="32">
        <v>0</v>
      </c>
      <c r="L37" s="6">
        <v>0</v>
      </c>
      <c r="M37" s="49">
        <f t="shared" si="4"/>
        <v>0</v>
      </c>
    </row>
    <row r="38" spans="1:13" x14ac:dyDescent="0.25">
      <c r="D38" s="36"/>
      <c r="H38" s="62"/>
      <c r="J38" s="5">
        <v>45</v>
      </c>
      <c r="K38" s="32">
        <v>0</v>
      </c>
      <c r="L38" s="6">
        <v>0</v>
      </c>
      <c r="M38" s="49">
        <f t="shared" si="4"/>
        <v>0</v>
      </c>
    </row>
    <row r="39" spans="1:13" x14ac:dyDescent="0.25">
      <c r="D39" s="36" t="s">
        <v>55</v>
      </c>
      <c r="G39">
        <f>SUM(G29:G38)</f>
        <v>0</v>
      </c>
      <c r="H39" s="62" t="e">
        <f>SUM(H29:H38)</f>
        <v>#DIV/0!</v>
      </c>
      <c r="J39" s="5">
        <v>46</v>
      </c>
      <c r="K39" s="32">
        <v>0</v>
      </c>
      <c r="L39" s="6">
        <v>0</v>
      </c>
      <c r="M39" s="49">
        <f t="shared" si="4"/>
        <v>0</v>
      </c>
    </row>
    <row r="40" spans="1:13" ht="19.5" thickBot="1" x14ac:dyDescent="0.35">
      <c r="D40" s="57" t="s">
        <v>56</v>
      </c>
      <c r="E40" s="25"/>
      <c r="F40" s="25"/>
      <c r="G40" s="25" t="e">
        <f>G27-G39</f>
        <v>#DIV/0!</v>
      </c>
      <c r="H40" s="27" t="e">
        <f>H27-H39</f>
        <v>#DIV/0!</v>
      </c>
      <c r="J40" s="5">
        <v>47</v>
      </c>
      <c r="K40" s="32">
        <v>0</v>
      </c>
      <c r="L40" s="6">
        <v>0</v>
      </c>
      <c r="M40" s="49">
        <f t="shared" si="4"/>
        <v>0</v>
      </c>
    </row>
    <row r="41" spans="1:13" x14ac:dyDescent="0.25">
      <c r="J41" s="5">
        <v>48</v>
      </c>
      <c r="K41" s="32">
        <v>0</v>
      </c>
      <c r="L41" s="6">
        <v>0</v>
      </c>
      <c r="M41" s="49">
        <f t="shared" si="4"/>
        <v>0</v>
      </c>
    </row>
    <row r="42" spans="1:13" x14ac:dyDescent="0.25">
      <c r="J42" s="5">
        <v>49</v>
      </c>
      <c r="K42" s="32">
        <v>0</v>
      </c>
      <c r="L42" s="6">
        <v>0</v>
      </c>
      <c r="M42" s="49">
        <f t="shared" si="4"/>
        <v>0</v>
      </c>
    </row>
    <row r="43" spans="1:13" x14ac:dyDescent="0.25">
      <c r="J43" s="5">
        <v>50</v>
      </c>
      <c r="K43" s="32">
        <v>0</v>
      </c>
      <c r="L43" s="6">
        <v>0</v>
      </c>
      <c r="M43" s="49">
        <f t="shared" si="4"/>
        <v>0</v>
      </c>
    </row>
    <row r="44" spans="1:13" x14ac:dyDescent="0.25">
      <c r="J44" s="28" t="s">
        <v>43</v>
      </c>
      <c r="K44" s="32">
        <v>0</v>
      </c>
      <c r="L44" s="6">
        <v>0</v>
      </c>
      <c r="M44" s="49">
        <f t="shared" ref="M44" si="10">SUM(K44*L44)</f>
        <v>0</v>
      </c>
    </row>
    <row r="45" spans="1:13" ht="19.5" thickBot="1" x14ac:dyDescent="0.35">
      <c r="J45" s="52" t="s">
        <v>44</v>
      </c>
      <c r="K45" s="59">
        <f>SUM(K6:K44)</f>
        <v>0</v>
      </c>
      <c r="L45" s="60" t="e">
        <f>SUM(M45/K45)</f>
        <v>#DIV/0!</v>
      </c>
      <c r="M45" s="61">
        <f>SUM(M6:M44)</f>
        <v>0</v>
      </c>
    </row>
    <row r="46" spans="1:13" x14ac:dyDescent="0.25">
      <c r="A46" s="2"/>
      <c r="J46" s="18"/>
      <c r="K46" s="29"/>
      <c r="M46" s="30"/>
    </row>
  </sheetData>
  <sheetProtection algorithmName="SHA-512" hashValue="0qo2QKZo9CVFU1/C8nA7Awu/o2XtbOrH5P0uM5tmV9eD8fFj6APLqxl/HkpuJGeCiTDrTf+z3yaMMtw8OTnRZg==" saltValue="poe8jeoaWdSxMylNtjQlmA==" spinCount="100000" sheet="1" objects="1" scenarios="1"/>
  <mergeCells count="4">
    <mergeCell ref="D4:H4"/>
    <mergeCell ref="J4:M4"/>
    <mergeCell ref="O4:Q4"/>
    <mergeCell ref="E5:F5"/>
  </mergeCells>
  <pageMargins left="0.7" right="0.7" top="0.75" bottom="0.75" header="0.3" footer="0.3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Hayward</vt:lpstr>
      <vt:lpstr>Hayward Organic</vt:lpstr>
      <vt:lpstr>Gold</vt:lpstr>
      <vt:lpstr>Gold Organic</vt:lpstr>
      <vt:lpstr>Third Party</vt:lpstr>
    </vt:vector>
  </TitlesOfParts>
  <Company>Zespri International Ltd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 Bell</dc:creator>
  <cp:lastModifiedBy>Amy Tewhetu</cp:lastModifiedBy>
  <dcterms:created xsi:type="dcterms:W3CDTF">2018-08-02T22:00:24Z</dcterms:created>
  <dcterms:modified xsi:type="dcterms:W3CDTF">2023-08-17T00:31:48Z</dcterms:modified>
</cp:coreProperties>
</file>